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c18932ac825081/Desktop/"/>
    </mc:Choice>
  </mc:AlternateContent>
  <xr:revisionPtr revIDLastSave="0" documentId="8_{2E3CA765-2E23-4E2E-BA84-0E7D66677C35}" xr6:coauthVersionLast="47" xr6:coauthVersionMax="47" xr10:uidLastSave="{00000000-0000-0000-0000-000000000000}"/>
  <bookViews>
    <workbookView xWindow="-108" yWindow="-108" windowWidth="23256" windowHeight="12456" xr2:uid="{7D549430-3483-42BC-8BD3-F6B1AAF36EA2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3" i="1" l="1"/>
  <c r="T553" i="1"/>
  <c r="S553" i="1"/>
  <c r="N553" i="1"/>
  <c r="W552" i="1"/>
  <c r="S552" i="1"/>
  <c r="T552" i="1" s="1"/>
  <c r="N552" i="1"/>
  <c r="W551" i="1"/>
  <c r="S551" i="1"/>
  <c r="T551" i="1" s="1"/>
  <c r="N551" i="1"/>
  <c r="W543" i="1"/>
  <c r="S543" i="1"/>
  <c r="T543" i="1" s="1"/>
  <c r="N543" i="1"/>
  <c r="W540" i="1"/>
  <c r="S540" i="1"/>
  <c r="T540" i="1" s="1"/>
  <c r="N540" i="1"/>
  <c r="W539" i="1"/>
  <c r="S538" i="1"/>
  <c r="T538" i="1" s="1"/>
  <c r="N538" i="1"/>
  <c r="W537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78" i="1"/>
  <c r="S478" i="1"/>
  <c r="T478" i="1" s="1"/>
  <c r="N478" i="1"/>
  <c r="W477" i="1"/>
  <c r="S477" i="1"/>
  <c r="T477" i="1" s="1"/>
  <c r="N477" i="1"/>
  <c r="W476" i="1"/>
  <c r="S476" i="1"/>
  <c r="T476" i="1" s="1"/>
  <c r="N476" i="1"/>
  <c r="W474" i="1"/>
  <c r="S474" i="1"/>
  <c r="T474" i="1" s="1"/>
  <c r="N474" i="1"/>
  <c r="W473" i="1"/>
  <c r="S473" i="1"/>
  <c r="T473" i="1" s="1"/>
  <c r="N473" i="1"/>
  <c r="W469" i="1"/>
  <c r="S469" i="1"/>
  <c r="T469" i="1" s="1"/>
  <c r="N469" i="1"/>
  <c r="W468" i="1"/>
  <c r="S468" i="1"/>
  <c r="T468" i="1" s="1"/>
  <c r="N468" i="1"/>
  <c r="S466" i="1"/>
  <c r="T466" i="1" s="1"/>
  <c r="N466" i="1"/>
  <c r="S465" i="1"/>
  <c r="T465" i="1" s="1"/>
  <c r="N465" i="1"/>
  <c r="S463" i="1"/>
  <c r="T463" i="1" s="1"/>
  <c r="N463" i="1"/>
  <c r="W459" i="1"/>
  <c r="W458" i="1"/>
  <c r="S458" i="1"/>
  <c r="T458" i="1" s="1"/>
  <c r="N458" i="1"/>
  <c r="W457" i="1"/>
  <c r="T457" i="1"/>
  <c r="S457" i="1"/>
  <c r="N457" i="1"/>
  <c r="W455" i="1"/>
  <c r="S455" i="1"/>
  <c r="T455" i="1" s="1"/>
  <c r="N455" i="1"/>
  <c r="W454" i="1"/>
  <c r="W452" i="1"/>
  <c r="S452" i="1"/>
  <c r="T452" i="1" s="1"/>
  <c r="N452" i="1"/>
  <c r="W451" i="1"/>
  <c r="W449" i="1"/>
  <c r="W448" i="1"/>
  <c r="T448" i="1"/>
  <c r="S448" i="1"/>
  <c r="N448" i="1"/>
  <c r="W447" i="1"/>
  <c r="S447" i="1"/>
  <c r="T447" i="1" s="1"/>
  <c r="N447" i="1"/>
  <c r="W444" i="1"/>
  <c r="W439" i="1"/>
  <c r="S439" i="1"/>
  <c r="T439" i="1" s="1"/>
  <c r="N439" i="1"/>
  <c r="W438" i="1"/>
  <c r="T438" i="1"/>
  <c r="S438" i="1"/>
  <c r="N438" i="1"/>
  <c r="W437" i="1"/>
  <c r="S437" i="1"/>
  <c r="T437" i="1" s="1"/>
  <c r="N437" i="1"/>
  <c r="W432" i="1"/>
  <c r="S432" i="1"/>
  <c r="T432" i="1" s="1"/>
  <c r="N432" i="1"/>
  <c r="W431" i="1"/>
  <c r="T431" i="1"/>
  <c r="S431" i="1"/>
  <c r="N431" i="1"/>
  <c r="W427" i="1"/>
  <c r="S427" i="1"/>
  <c r="T427" i="1" s="1"/>
  <c r="N427" i="1"/>
  <c r="W426" i="1"/>
  <c r="S426" i="1"/>
  <c r="T426" i="1" s="1"/>
  <c r="N426" i="1"/>
  <c r="W424" i="1"/>
  <c r="W417" i="1"/>
  <c r="S417" i="1"/>
  <c r="T417" i="1" s="1"/>
  <c r="N417" i="1"/>
  <c r="W416" i="1"/>
  <c r="W415" i="1"/>
  <c r="S415" i="1"/>
  <c r="T415" i="1" s="1"/>
  <c r="N415" i="1"/>
  <c r="W412" i="1"/>
  <c r="S412" i="1"/>
  <c r="T412" i="1" s="1"/>
  <c r="N412" i="1"/>
  <c r="W411" i="1"/>
  <c r="S411" i="1"/>
  <c r="T411" i="1" s="1"/>
  <c r="N411" i="1"/>
  <c r="W410" i="1"/>
  <c r="S410" i="1"/>
  <c r="T410" i="1" s="1"/>
  <c r="N410" i="1"/>
  <c r="W409" i="1"/>
  <c r="S409" i="1"/>
  <c r="T409" i="1" s="1"/>
  <c r="N409" i="1"/>
  <c r="W408" i="1"/>
  <c r="S408" i="1"/>
  <c r="T408" i="1" s="1"/>
  <c r="N408" i="1"/>
  <c r="W407" i="1"/>
  <c r="S407" i="1"/>
  <c r="T407" i="1" s="1"/>
  <c r="N407" i="1"/>
  <c r="W404" i="1"/>
  <c r="S404" i="1"/>
  <c r="T404" i="1" s="1"/>
  <c r="N404" i="1"/>
  <c r="W403" i="1"/>
  <c r="S403" i="1"/>
  <c r="T403" i="1" s="1"/>
  <c r="N403" i="1"/>
  <c r="T401" i="1"/>
  <c r="S401" i="1"/>
  <c r="N401" i="1"/>
  <c r="W400" i="1"/>
  <c r="S400" i="1"/>
  <c r="T400" i="1" s="1"/>
  <c r="N400" i="1"/>
  <c r="W399" i="1"/>
  <c r="S399" i="1"/>
  <c r="T399" i="1" s="1"/>
  <c r="N399" i="1"/>
  <c r="W398" i="1"/>
  <c r="S398" i="1"/>
  <c r="T398" i="1" s="1"/>
  <c r="N398" i="1"/>
  <c r="W397" i="1"/>
  <c r="W396" i="1"/>
  <c r="W394" i="1"/>
  <c r="W393" i="1"/>
  <c r="W390" i="1"/>
  <c r="S390" i="1"/>
  <c r="T390" i="1" s="1"/>
  <c r="N390" i="1"/>
  <c r="S389" i="1"/>
  <c r="T389" i="1" s="1"/>
  <c r="N389" i="1"/>
  <c r="W380" i="1"/>
  <c r="T380" i="1"/>
  <c r="S380" i="1"/>
  <c r="N380" i="1"/>
  <c r="W378" i="1"/>
  <c r="T378" i="1"/>
  <c r="S378" i="1"/>
  <c r="N378" i="1"/>
  <c r="W377" i="1"/>
  <c r="S377" i="1"/>
  <c r="T377" i="1" s="1"/>
  <c r="N377" i="1"/>
  <c r="W376" i="1"/>
  <c r="T376" i="1"/>
  <c r="S376" i="1"/>
  <c r="N376" i="1"/>
  <c r="W375" i="1"/>
  <c r="T375" i="1"/>
  <c r="S375" i="1"/>
  <c r="N375" i="1"/>
  <c r="S373" i="1"/>
  <c r="T373" i="1" s="1"/>
  <c r="N373" i="1"/>
  <c r="S370" i="1"/>
  <c r="T370" i="1" s="1"/>
  <c r="N370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7" i="1"/>
  <c r="W346" i="1"/>
  <c r="W345" i="1"/>
  <c r="W342" i="1"/>
  <c r="S342" i="1"/>
  <c r="T342" i="1" s="1"/>
  <c r="N342" i="1"/>
  <c r="W341" i="1"/>
  <c r="S341" i="1"/>
  <c r="T341" i="1" s="1"/>
  <c r="N341" i="1"/>
  <c r="W340" i="1"/>
  <c r="S340" i="1"/>
  <c r="T340" i="1" s="1"/>
  <c r="N340" i="1"/>
  <c r="W339" i="1"/>
  <c r="S339" i="1"/>
  <c r="T339" i="1" s="1"/>
  <c r="N339" i="1"/>
  <c r="W338" i="1"/>
  <c r="S338" i="1"/>
  <c r="T338" i="1" s="1"/>
  <c r="N338" i="1"/>
  <c r="W337" i="1"/>
  <c r="S337" i="1"/>
  <c r="T337" i="1" s="1"/>
  <c r="N337" i="1"/>
  <c r="W336" i="1"/>
  <c r="S336" i="1"/>
  <c r="T336" i="1" s="1"/>
  <c r="N336" i="1"/>
  <c r="W335" i="1"/>
  <c r="S335" i="1"/>
  <c r="T335" i="1" s="1"/>
  <c r="N335" i="1"/>
  <c r="W334" i="1"/>
  <c r="S334" i="1"/>
  <c r="T334" i="1" s="1"/>
  <c r="N334" i="1"/>
  <c r="W333" i="1"/>
  <c r="S333" i="1"/>
  <c r="T333" i="1" s="1"/>
  <c r="N333" i="1"/>
  <c r="W332" i="1"/>
  <c r="S332" i="1"/>
  <c r="T332" i="1" s="1"/>
  <c r="N332" i="1"/>
  <c r="W331" i="1"/>
  <c r="S331" i="1"/>
  <c r="T331" i="1" s="1"/>
  <c r="N331" i="1"/>
  <c r="W327" i="1"/>
  <c r="W326" i="1"/>
  <c r="W323" i="1"/>
  <c r="W321" i="1"/>
  <c r="W320" i="1"/>
  <c r="S320" i="1"/>
  <c r="T320" i="1" s="1"/>
  <c r="N320" i="1"/>
  <c r="W318" i="1"/>
  <c r="S318" i="1"/>
  <c r="T318" i="1" s="1"/>
  <c r="N318" i="1"/>
  <c r="W316" i="1"/>
  <c r="W314" i="1"/>
  <c r="S314" i="1"/>
  <c r="T314" i="1" s="1"/>
  <c r="N314" i="1"/>
  <c r="S308" i="1"/>
  <c r="T308" i="1" s="1"/>
  <c r="N308" i="1"/>
  <c r="S300" i="1"/>
  <c r="T300" i="1" s="1"/>
  <c r="N300" i="1"/>
  <c r="S296" i="1"/>
  <c r="T296" i="1" s="1"/>
  <c r="N296" i="1"/>
  <c r="W289" i="1"/>
  <c r="T289" i="1"/>
  <c r="S289" i="1"/>
  <c r="N289" i="1"/>
  <c r="W288" i="1"/>
  <c r="S288" i="1"/>
  <c r="T288" i="1" s="1"/>
  <c r="N288" i="1"/>
  <c r="W287" i="1"/>
  <c r="S287" i="1"/>
  <c r="T287" i="1" s="1"/>
  <c r="N287" i="1"/>
  <c r="W286" i="1"/>
  <c r="S286" i="1"/>
  <c r="T286" i="1" s="1"/>
  <c r="N286" i="1"/>
  <c r="W281" i="1"/>
  <c r="W279" i="1"/>
  <c r="W275" i="1"/>
  <c r="S275" i="1"/>
  <c r="T275" i="1" s="1"/>
  <c r="N275" i="1"/>
  <c r="W274" i="1"/>
  <c r="S274" i="1"/>
  <c r="T274" i="1" s="1"/>
  <c r="N274" i="1"/>
  <c r="S268" i="1"/>
  <c r="T268" i="1" s="1"/>
  <c r="N268" i="1"/>
  <c r="W267" i="1"/>
  <c r="W264" i="1"/>
  <c r="W261" i="1"/>
  <c r="W258" i="1"/>
  <c r="S258" i="1"/>
  <c r="T258" i="1" s="1"/>
  <c r="N258" i="1"/>
  <c r="W255" i="1"/>
  <c r="W252" i="1"/>
  <c r="W247" i="1"/>
  <c r="S247" i="1"/>
  <c r="T247" i="1" s="1"/>
  <c r="N247" i="1"/>
  <c r="W245" i="1"/>
  <c r="S245" i="1"/>
  <c r="T245" i="1" s="1"/>
  <c r="N245" i="1"/>
  <c r="W241" i="1"/>
  <c r="S241" i="1"/>
  <c r="T241" i="1" s="1"/>
  <c r="N241" i="1"/>
  <c r="W240" i="1"/>
  <c r="S240" i="1"/>
  <c r="T240" i="1" s="1"/>
  <c r="N240" i="1"/>
  <c r="W239" i="1"/>
  <c r="S239" i="1"/>
  <c r="T239" i="1" s="1"/>
  <c r="N239" i="1"/>
  <c r="W238" i="1"/>
  <c r="S238" i="1"/>
  <c r="T238" i="1" s="1"/>
  <c r="N238" i="1"/>
  <c r="W237" i="1"/>
  <c r="S237" i="1"/>
  <c r="T237" i="1" s="1"/>
  <c r="N237" i="1"/>
  <c r="W236" i="1"/>
  <c r="S236" i="1"/>
  <c r="T236" i="1" s="1"/>
  <c r="N236" i="1"/>
  <c r="W235" i="1"/>
  <c r="S235" i="1"/>
  <c r="T235" i="1" s="1"/>
  <c r="N235" i="1"/>
  <c r="W234" i="1"/>
  <c r="S234" i="1"/>
  <c r="T234" i="1" s="1"/>
  <c r="N234" i="1"/>
  <c r="W233" i="1"/>
  <c r="S233" i="1"/>
  <c r="T233" i="1" s="1"/>
  <c r="N233" i="1"/>
  <c r="W231" i="1"/>
  <c r="W229" i="1"/>
  <c r="S229" i="1"/>
  <c r="T229" i="1" s="1"/>
  <c r="N229" i="1"/>
  <c r="W225" i="1"/>
  <c r="S225" i="1"/>
  <c r="T225" i="1" s="1"/>
  <c r="N225" i="1"/>
  <c r="W220" i="1"/>
  <c r="S220" i="1"/>
  <c r="T220" i="1" s="1"/>
  <c r="N220" i="1"/>
  <c r="W217" i="1"/>
  <c r="S217" i="1"/>
  <c r="T217" i="1" s="1"/>
  <c r="N217" i="1"/>
  <c r="S216" i="1"/>
  <c r="T216" i="1" s="1"/>
  <c r="N216" i="1"/>
  <c r="W214" i="1"/>
  <c r="S214" i="1"/>
  <c r="T214" i="1" s="1"/>
  <c r="N214" i="1"/>
  <c r="W210" i="1"/>
  <c r="S210" i="1"/>
  <c r="T210" i="1" s="1"/>
  <c r="N210" i="1"/>
  <c r="S209" i="1"/>
  <c r="T209" i="1" s="1"/>
  <c r="N209" i="1"/>
  <c r="S207" i="1"/>
  <c r="T207" i="1" s="1"/>
  <c r="N207" i="1"/>
  <c r="S206" i="1"/>
  <c r="T206" i="1" s="1"/>
  <c r="N206" i="1"/>
  <c r="S205" i="1"/>
  <c r="T205" i="1" s="1"/>
  <c r="N205" i="1"/>
  <c r="S203" i="1"/>
  <c r="T203" i="1" s="1"/>
  <c r="N203" i="1"/>
  <c r="W200" i="1"/>
  <c r="S200" i="1"/>
  <c r="T200" i="1" s="1"/>
  <c r="N200" i="1"/>
  <c r="W199" i="1"/>
  <c r="S199" i="1"/>
  <c r="T199" i="1" s="1"/>
  <c r="N199" i="1"/>
  <c r="W197" i="1"/>
  <c r="S197" i="1"/>
  <c r="T197" i="1" s="1"/>
  <c r="N197" i="1"/>
  <c r="W192" i="1"/>
  <c r="S192" i="1"/>
  <c r="T192" i="1" s="1"/>
  <c r="N192" i="1"/>
  <c r="W191" i="1"/>
  <c r="S191" i="1"/>
  <c r="T191" i="1" s="1"/>
  <c r="N191" i="1"/>
  <c r="W190" i="1"/>
  <c r="S190" i="1"/>
  <c r="T190" i="1" s="1"/>
  <c r="N190" i="1"/>
  <c r="S189" i="1"/>
  <c r="T189" i="1" s="1"/>
  <c r="N189" i="1"/>
  <c r="W179" i="1"/>
  <c r="S179" i="1"/>
  <c r="T179" i="1" s="1"/>
  <c r="N179" i="1"/>
  <c r="W178" i="1"/>
  <c r="S178" i="1"/>
  <c r="T178" i="1" s="1"/>
  <c r="N178" i="1"/>
  <c r="W177" i="1"/>
  <c r="S177" i="1"/>
  <c r="T177" i="1" s="1"/>
  <c r="N177" i="1"/>
  <c r="W176" i="1"/>
  <c r="S176" i="1"/>
  <c r="T176" i="1" s="1"/>
  <c r="N176" i="1"/>
  <c r="W175" i="1"/>
  <c r="S175" i="1"/>
  <c r="T175" i="1" s="1"/>
  <c r="N175" i="1"/>
  <c r="W174" i="1"/>
  <c r="S174" i="1"/>
  <c r="T174" i="1" s="1"/>
  <c r="N174" i="1"/>
  <c r="W173" i="1"/>
  <c r="S173" i="1"/>
  <c r="T173" i="1" s="1"/>
  <c r="N173" i="1"/>
  <c r="W172" i="1"/>
  <c r="S172" i="1"/>
  <c r="T172" i="1" s="1"/>
  <c r="N172" i="1"/>
  <c r="T170" i="1"/>
  <c r="S170" i="1"/>
  <c r="N170" i="1"/>
  <c r="W169" i="1"/>
  <c r="S169" i="1"/>
  <c r="T169" i="1" s="1"/>
  <c r="N169" i="1"/>
  <c r="W168" i="1"/>
  <c r="S168" i="1"/>
  <c r="T168" i="1" s="1"/>
  <c r="N168" i="1"/>
  <c r="W167" i="1"/>
  <c r="S167" i="1"/>
  <c r="T167" i="1" s="1"/>
  <c r="N167" i="1"/>
  <c r="W165" i="1"/>
  <c r="W163" i="1"/>
  <c r="W162" i="1"/>
  <c r="S159" i="1"/>
  <c r="T159" i="1" s="1"/>
  <c r="N159" i="1"/>
  <c r="W157" i="1"/>
  <c r="S157" i="1"/>
  <c r="T157" i="1" s="1"/>
  <c r="N157" i="1"/>
  <c r="W153" i="1"/>
  <c r="S153" i="1"/>
  <c r="T153" i="1" s="1"/>
  <c r="N153" i="1"/>
  <c r="W152" i="1"/>
  <c r="W150" i="1"/>
  <c r="W147" i="1"/>
  <c r="S147" i="1"/>
  <c r="T147" i="1" s="1"/>
  <c r="N147" i="1"/>
  <c r="W146" i="1"/>
  <c r="W145" i="1"/>
  <c r="S145" i="1"/>
  <c r="T145" i="1" s="1"/>
  <c r="N145" i="1"/>
  <c r="W144" i="1"/>
  <c r="S144" i="1"/>
  <c r="T144" i="1" s="1"/>
  <c r="N144" i="1"/>
  <c r="W143" i="1"/>
  <c r="S143" i="1"/>
  <c r="T143" i="1" s="1"/>
  <c r="N143" i="1"/>
  <c r="W142" i="1"/>
  <c r="S142" i="1"/>
  <c r="T142" i="1" s="1"/>
  <c r="N142" i="1"/>
  <c r="W138" i="1"/>
  <c r="S138" i="1"/>
  <c r="T138" i="1" s="1"/>
  <c r="N138" i="1"/>
  <c r="W137" i="1"/>
  <c r="S137" i="1"/>
  <c r="T137" i="1" s="1"/>
  <c r="N137" i="1"/>
  <c r="W136" i="1"/>
  <c r="S136" i="1"/>
  <c r="T136" i="1" s="1"/>
  <c r="N136" i="1"/>
  <c r="W135" i="1"/>
  <c r="S135" i="1"/>
  <c r="T135" i="1" s="1"/>
  <c r="N135" i="1"/>
  <c r="W134" i="1"/>
  <c r="S134" i="1"/>
  <c r="T134" i="1" s="1"/>
  <c r="N134" i="1"/>
  <c r="W133" i="1"/>
  <c r="S133" i="1"/>
  <c r="T133" i="1" s="1"/>
  <c r="N133" i="1"/>
  <c r="W132" i="1"/>
  <c r="W131" i="1"/>
  <c r="S131" i="1"/>
  <c r="T131" i="1" s="1"/>
  <c r="N131" i="1"/>
  <c r="W130" i="1"/>
  <c r="S130" i="1"/>
  <c r="T130" i="1" s="1"/>
  <c r="N130" i="1"/>
  <c r="W129" i="1"/>
  <c r="S129" i="1"/>
  <c r="T129" i="1" s="1"/>
  <c r="N129" i="1"/>
  <c r="W128" i="1"/>
  <c r="S128" i="1"/>
  <c r="T128" i="1" s="1"/>
  <c r="N128" i="1"/>
  <c r="W125" i="1"/>
  <c r="S125" i="1"/>
  <c r="T125" i="1" s="1"/>
  <c r="N125" i="1"/>
  <c r="W122" i="1"/>
  <c r="S122" i="1"/>
  <c r="T122" i="1" s="1"/>
  <c r="N122" i="1"/>
  <c r="W121" i="1"/>
  <c r="S121" i="1"/>
  <c r="T121" i="1" s="1"/>
  <c r="N121" i="1"/>
  <c r="W120" i="1"/>
  <c r="S120" i="1"/>
  <c r="T120" i="1" s="1"/>
  <c r="N120" i="1"/>
  <c r="W117" i="1"/>
  <c r="S117" i="1"/>
  <c r="T117" i="1" s="1"/>
  <c r="N117" i="1"/>
  <c r="S111" i="1"/>
  <c r="T111" i="1" s="1"/>
  <c r="N111" i="1"/>
  <c r="S107" i="1"/>
  <c r="T107" i="1" s="1"/>
  <c r="N107" i="1"/>
  <c r="W106" i="1"/>
  <c r="S106" i="1"/>
  <c r="T106" i="1" s="1"/>
  <c r="N106" i="1"/>
  <c r="W105" i="1"/>
  <c r="S105" i="1"/>
  <c r="T105" i="1" s="1"/>
  <c r="N105" i="1"/>
  <c r="W104" i="1"/>
  <c r="S104" i="1"/>
  <c r="T104" i="1" s="1"/>
  <c r="N104" i="1"/>
  <c r="W103" i="1"/>
  <c r="S103" i="1"/>
  <c r="T103" i="1" s="1"/>
  <c r="N103" i="1"/>
  <c r="W102" i="1"/>
  <c r="S102" i="1"/>
  <c r="T102" i="1" s="1"/>
  <c r="N102" i="1"/>
  <c r="W101" i="1"/>
  <c r="S101" i="1"/>
  <c r="T101" i="1" s="1"/>
  <c r="N101" i="1"/>
  <c r="W100" i="1"/>
  <c r="S100" i="1"/>
  <c r="T100" i="1" s="1"/>
  <c r="N100" i="1"/>
  <c r="W99" i="1"/>
  <c r="S99" i="1"/>
  <c r="T99" i="1" s="1"/>
  <c r="N99" i="1"/>
  <c r="W98" i="1"/>
  <c r="S98" i="1"/>
  <c r="T98" i="1" s="1"/>
  <c r="N98" i="1"/>
  <c r="W97" i="1"/>
  <c r="T97" i="1"/>
  <c r="S97" i="1"/>
  <c r="N97" i="1"/>
  <c r="W93" i="1"/>
  <c r="S93" i="1"/>
  <c r="T93" i="1" s="1"/>
  <c r="N93" i="1"/>
  <c r="W92" i="1"/>
  <c r="S92" i="1"/>
  <c r="T92" i="1" s="1"/>
  <c r="N92" i="1"/>
  <c r="W91" i="1"/>
  <c r="T91" i="1"/>
  <c r="S91" i="1"/>
  <c r="N91" i="1"/>
  <c r="W89" i="1"/>
  <c r="S89" i="1"/>
  <c r="T89" i="1" s="1"/>
  <c r="N89" i="1"/>
  <c r="W88" i="1"/>
  <c r="S88" i="1"/>
  <c r="T88" i="1" s="1"/>
  <c r="N88" i="1"/>
  <c r="W86" i="1"/>
  <c r="W85" i="1"/>
  <c r="W83" i="1"/>
  <c r="S83" i="1"/>
  <c r="T83" i="1" s="1"/>
  <c r="N83" i="1"/>
  <c r="W81" i="1"/>
  <c r="S81" i="1"/>
  <c r="T81" i="1" s="1"/>
  <c r="N81" i="1"/>
  <c r="W80" i="1"/>
  <c r="S80" i="1"/>
  <c r="T80" i="1" s="1"/>
  <c r="N80" i="1"/>
  <c r="W78" i="1"/>
  <c r="W77" i="1"/>
  <c r="S77" i="1"/>
  <c r="T77" i="1" s="1"/>
  <c r="N77" i="1"/>
  <c r="W74" i="1"/>
  <c r="W73" i="1"/>
  <c r="S73" i="1"/>
  <c r="T73" i="1" s="1"/>
  <c r="N73" i="1"/>
  <c r="W72" i="1"/>
  <c r="S72" i="1"/>
  <c r="T72" i="1" s="1"/>
  <c r="N72" i="1"/>
  <c r="W69" i="1"/>
  <c r="W65" i="1"/>
  <c r="S65" i="1"/>
  <c r="T65" i="1" s="1"/>
  <c r="N65" i="1"/>
  <c r="W61" i="1"/>
  <c r="T61" i="1"/>
  <c r="S61" i="1"/>
  <c r="N61" i="1"/>
  <c r="W60" i="1"/>
  <c r="S60" i="1"/>
  <c r="T60" i="1" s="1"/>
  <c r="N60" i="1"/>
  <c r="W59" i="1"/>
  <c r="S59" i="1"/>
  <c r="T59" i="1" s="1"/>
  <c r="N59" i="1"/>
  <c r="W58" i="1"/>
  <c r="T58" i="1"/>
  <c r="S58" i="1"/>
  <c r="N58" i="1"/>
  <c r="W57" i="1"/>
  <c r="S57" i="1"/>
  <c r="T57" i="1" s="1"/>
  <c r="N57" i="1"/>
  <c r="W56" i="1"/>
  <c r="S56" i="1"/>
  <c r="T56" i="1" s="1"/>
  <c r="N56" i="1"/>
  <c r="W54" i="1"/>
  <c r="W53" i="1"/>
  <c r="W52" i="1"/>
  <c r="S52" i="1"/>
  <c r="T52" i="1" s="1"/>
  <c r="N52" i="1"/>
  <c r="W51" i="1"/>
  <c r="W50" i="1"/>
  <c r="W45" i="1"/>
  <c r="S45" i="1"/>
  <c r="T45" i="1" s="1"/>
  <c r="N45" i="1"/>
  <c r="W44" i="1"/>
  <c r="S44" i="1"/>
  <c r="T44" i="1" s="1"/>
  <c r="N44" i="1"/>
  <c r="W43" i="1"/>
  <c r="S43" i="1"/>
  <c r="T43" i="1" s="1"/>
  <c r="N43" i="1"/>
  <c r="W42" i="1"/>
  <c r="S42" i="1"/>
  <c r="T42" i="1" s="1"/>
  <c r="N42" i="1"/>
  <c r="S41" i="1"/>
  <c r="T41" i="1" s="1"/>
  <c r="N41" i="1"/>
  <c r="W35" i="1"/>
  <c r="S35" i="1"/>
  <c r="T35" i="1" s="1"/>
  <c r="N35" i="1"/>
  <c r="W34" i="1"/>
  <c r="S34" i="1"/>
  <c r="T34" i="1" s="1"/>
  <c r="N34" i="1"/>
  <c r="W33" i="1"/>
  <c r="S33" i="1"/>
  <c r="T33" i="1" s="1"/>
  <c r="N33" i="1"/>
  <c r="W32" i="1"/>
  <c r="S32" i="1"/>
  <c r="T32" i="1" s="1"/>
  <c r="N32" i="1"/>
  <c r="W31" i="1"/>
  <c r="S31" i="1"/>
  <c r="T31" i="1" s="1"/>
  <c r="N31" i="1"/>
  <c r="W30" i="1"/>
  <c r="W28" i="1"/>
  <c r="W26" i="1"/>
  <c r="S26" i="1"/>
  <c r="T26" i="1" s="1"/>
  <c r="N26" i="1"/>
  <c r="W25" i="1"/>
  <c r="W24" i="1"/>
  <c r="W23" i="1"/>
  <c r="S23" i="1"/>
  <c r="T23" i="1" s="1"/>
  <c r="N23" i="1"/>
  <c r="W22" i="1"/>
  <c r="S22" i="1"/>
  <c r="T22" i="1" s="1"/>
  <c r="N22" i="1"/>
  <c r="W21" i="1"/>
  <c r="T21" i="1"/>
  <c r="S21" i="1"/>
  <c r="N21" i="1"/>
  <c r="W16" i="1"/>
  <c r="S16" i="1"/>
  <c r="T16" i="1" s="1"/>
  <c r="N16" i="1"/>
  <c r="W15" i="1"/>
  <c r="S15" i="1"/>
  <c r="T15" i="1" s="1"/>
  <c r="N15" i="1"/>
  <c r="W14" i="1"/>
  <c r="T14" i="1"/>
  <c r="S14" i="1"/>
  <c r="N14" i="1"/>
  <c r="S13" i="1"/>
  <c r="T13" i="1" s="1"/>
  <c r="N13" i="1"/>
  <c r="S12" i="1"/>
  <c r="T12" i="1" s="1"/>
  <c r="N12" i="1"/>
  <c r="W7" i="1"/>
  <c r="S7" i="1"/>
  <c r="T7" i="1" s="1"/>
  <c r="N7" i="1"/>
  <c r="W6" i="1"/>
  <c r="S6" i="1"/>
  <c r="T6" i="1" s="1"/>
  <c r="N6" i="1"/>
</calcChain>
</file>

<file path=xl/sharedStrings.xml><?xml version="1.0" encoding="utf-8"?>
<sst xmlns="http://schemas.openxmlformats.org/spreadsheetml/2006/main" count="3225" uniqueCount="1053">
  <si>
    <t>African Milk Tree</t>
  </si>
  <si>
    <t>Euphorbia</t>
  </si>
  <si>
    <t>Crew</t>
  </si>
  <si>
    <t>Kassel, Linda</t>
  </si>
  <si>
    <t>Giles</t>
  </si>
  <si>
    <t>Succulent</t>
  </si>
  <si>
    <t>Euphorbia trigona</t>
  </si>
  <si>
    <t>Donation</t>
  </si>
  <si>
    <t>Keuster, Cindy</t>
  </si>
  <si>
    <t>Houseplant</t>
  </si>
  <si>
    <t>Dowhie, Anne</t>
  </si>
  <si>
    <t>African Violet</t>
  </si>
  <si>
    <t>Harry, Steve</t>
  </si>
  <si>
    <t>Agastache 'Beelicious Pink</t>
  </si>
  <si>
    <t>Agastache, 'Beelicious Pink'</t>
  </si>
  <si>
    <t>Creek Hill</t>
  </si>
  <si>
    <t>Sun</t>
  </si>
  <si>
    <t>Agastache 'Rosie Posie'</t>
  </si>
  <si>
    <t>Agastache, 'Rosie Posie'</t>
  </si>
  <si>
    <t>Stonehouse</t>
  </si>
  <si>
    <t>TG</t>
  </si>
  <si>
    <t>DR, Bee, Hummingbirds</t>
  </si>
  <si>
    <t>Agave</t>
  </si>
  <si>
    <t>Alligator Plant</t>
  </si>
  <si>
    <t>Kalanchoe tubiflora</t>
  </si>
  <si>
    <t>Aloe Vera</t>
  </si>
  <si>
    <t>Aloe barbadensis</t>
  </si>
  <si>
    <t>Alysum red &amp; white</t>
  </si>
  <si>
    <t>Lobularia maritima</t>
  </si>
  <si>
    <t>Rexing</t>
  </si>
  <si>
    <t>Annual</t>
  </si>
  <si>
    <t>sun</t>
  </si>
  <si>
    <t>Angelonia/Summer Snapdragon 'Big Blue'</t>
  </si>
  <si>
    <t>Angelonia 'Big Blue'</t>
  </si>
  <si>
    <t>Anise Hyssop 'Guava Lava'</t>
  </si>
  <si>
    <t>Agastache 'Guava Lava'</t>
  </si>
  <si>
    <t>Walters Gardens</t>
  </si>
  <si>
    <t>DR, B, Bee, Hummers</t>
  </si>
  <si>
    <t>Anise Hyssop 'Mango Tango'</t>
  </si>
  <si>
    <t>Agastache 'Mango Tango'</t>
  </si>
  <si>
    <t>Anise Hyssop 'Royal Raspberry'  PW</t>
  </si>
  <si>
    <t>Agastache 'Royal Raspberry'</t>
  </si>
  <si>
    <t>PW 1 gal</t>
  </si>
  <si>
    <t>Arrowhead Plant</t>
  </si>
  <si>
    <t>Syngohium podophyllum</t>
  </si>
  <si>
    <t>Artemesia</t>
  </si>
  <si>
    <t>Artemesia absinthum</t>
  </si>
  <si>
    <t>Artillery plant</t>
  </si>
  <si>
    <t>Pilea microphylla</t>
  </si>
  <si>
    <t>Artillery Plant</t>
  </si>
  <si>
    <t>Aster 'Jindai'</t>
  </si>
  <si>
    <t>Aster tataricus 'Jindai'</t>
  </si>
  <si>
    <t>North Creek</t>
  </si>
  <si>
    <t>DR, pollinator friendly</t>
  </si>
  <si>
    <t>Aster 'Wood's Pink'</t>
  </si>
  <si>
    <t>Dumosus 'Wood's Pink'</t>
  </si>
  <si>
    <t>Astilbe 'Chocolate Shogun'</t>
  </si>
  <si>
    <t>Shade</t>
  </si>
  <si>
    <t>Avens 'Totally Tangerine'</t>
  </si>
  <si>
    <t>Geum 'Totally Tangerine'</t>
  </si>
  <si>
    <t>Haller, Kay</t>
  </si>
  <si>
    <t>Balloon Flower</t>
  </si>
  <si>
    <t>Platycodon</t>
  </si>
  <si>
    <t>Balloon Flower 'Sentimental Blue'</t>
  </si>
  <si>
    <t>Platycodon 'Sentimental Blue'</t>
  </si>
  <si>
    <t>DR, Bee</t>
  </si>
  <si>
    <t>Barrel Cactus</t>
  </si>
  <si>
    <t>Basil Culinary</t>
  </si>
  <si>
    <t>Ocimum basilicum</t>
  </si>
  <si>
    <t>Seed</t>
  </si>
  <si>
    <t>Butsch, Anne</t>
  </si>
  <si>
    <t>Farmers Mkt</t>
  </si>
  <si>
    <t>Herb</t>
  </si>
  <si>
    <t>Madden, Darlene</t>
  </si>
  <si>
    <t>Beardtongue 'Onyx and Pearls'</t>
  </si>
  <si>
    <t>Penstemon 'Onyx and Pearls'</t>
  </si>
  <si>
    <t>Beardtongue 'Rose Rhinestones'  PW</t>
  </si>
  <si>
    <t>Penstemon 'Rose Rhinestones'</t>
  </si>
  <si>
    <t>Bee, Hummers</t>
  </si>
  <si>
    <t>Bee Balm 'Bee Happy'</t>
  </si>
  <si>
    <t>Monarda 'Bee Happy'</t>
  </si>
  <si>
    <t>Bee Balm 'Grand Parade'</t>
  </si>
  <si>
    <t>Monarda didyma 'Grand Parade'</t>
  </si>
  <si>
    <t>Bee Balm 'Pardon my Cerise'  PW</t>
  </si>
  <si>
    <t>Monarda 'Pardon my Cerise'</t>
  </si>
  <si>
    <t>Begonia 'Angel Wing'</t>
  </si>
  <si>
    <t>Guckien, Joe</t>
  </si>
  <si>
    <t>Begonia Cane type</t>
  </si>
  <si>
    <t>Begonia Hardy</t>
  </si>
  <si>
    <t>B. grandis evansiana</t>
  </si>
  <si>
    <t>Gordon, Greg</t>
  </si>
  <si>
    <t>Begonia Wax</t>
  </si>
  <si>
    <t>Begonia cucullata</t>
  </si>
  <si>
    <t>Hackert, Jane</t>
  </si>
  <si>
    <t>Begonia 'Whopper' red &amp; white</t>
  </si>
  <si>
    <t>shade</t>
  </si>
  <si>
    <t>Bellflower (clustered) 'Freya'</t>
  </si>
  <si>
    <t>Campanula glomerata 'Freya'</t>
  </si>
  <si>
    <t>DR,B, Hummingbirds</t>
  </si>
  <si>
    <t>Bellflower 'Bells and Whistles'  PW</t>
  </si>
  <si>
    <t>Campanula glomerata 'Bells and Whistles'</t>
  </si>
  <si>
    <t>DR, Bee, Hummers</t>
  </si>
  <si>
    <t>Bergenia/Pigsqueak 'Rotblum'</t>
  </si>
  <si>
    <t>Bergenia cordifolia 'Rotblum'</t>
  </si>
  <si>
    <t>DR, RR, Bee, B</t>
  </si>
  <si>
    <t>Betony 'Densiflorus'</t>
  </si>
  <si>
    <t>Stachys officinalis 'Densiflorus'</t>
  </si>
  <si>
    <t>DR, RR, B, Bee</t>
  </si>
  <si>
    <t>Bird's Nest Sansevieria</t>
  </si>
  <si>
    <t>Sansevieria hahni</t>
  </si>
  <si>
    <t>Sansevieria Trifasciata 'Hahnii'</t>
  </si>
  <si>
    <t>Black Eyed Susan</t>
  </si>
  <si>
    <t>Rudbeckia hirta</t>
  </si>
  <si>
    <t>Rudbeckia fulgida</t>
  </si>
  <si>
    <t>Morrical, Tammy</t>
  </si>
  <si>
    <t>Digs</t>
  </si>
  <si>
    <t>Schwartz</t>
  </si>
  <si>
    <t>4.5"</t>
  </si>
  <si>
    <t>Black Eyed Susan 'Little Goldstar'</t>
  </si>
  <si>
    <t>Rudbeckia fulgida 'Little Goldstar'</t>
  </si>
  <si>
    <t>Black Eyed Susan 'Little Suzy'</t>
  </si>
  <si>
    <t>Rudbeckia fulgida 'Viette's Little Suzy</t>
  </si>
  <si>
    <t>4.5"D</t>
  </si>
  <si>
    <t>Blackberry Lily</t>
  </si>
  <si>
    <t>Belamcanda</t>
  </si>
  <si>
    <t>Blackberry 'Triple Crown'</t>
  </si>
  <si>
    <t>Rubus fruticosus 'Triple Crown'</t>
  </si>
  <si>
    <t>Locklar, Bernette</t>
  </si>
  <si>
    <t>Blanket flower</t>
  </si>
  <si>
    <t>Gaillardia 'Arizona Sun'</t>
  </si>
  <si>
    <t>Blazing Star/Gayfeather</t>
  </si>
  <si>
    <t>Liatris 'Kobold'</t>
  </si>
  <si>
    <t>DR, B, Bee</t>
  </si>
  <si>
    <t>Bleeding Heart (alpine type)  PW</t>
  </si>
  <si>
    <t>Dicentra 'Pink Diamonds'</t>
  </si>
  <si>
    <t>DR, Bee, hummers</t>
  </si>
  <si>
    <t>Dicentra 'White Diamonds'</t>
  </si>
  <si>
    <t>Bleeding Heart (old fashioned type)</t>
  </si>
  <si>
    <t>Dicentra 'Gold Heart'</t>
  </si>
  <si>
    <t>Bleeding Heart 'Ruby Gold'</t>
  </si>
  <si>
    <t>Dicentra 'Ruby Gold'</t>
  </si>
  <si>
    <t>Blue Eyed Grass</t>
  </si>
  <si>
    <t>Sisyrinchium angustifolium</t>
  </si>
  <si>
    <t>Dye, Barb</t>
  </si>
  <si>
    <t>Blue Star</t>
  </si>
  <si>
    <t>Amsonia</t>
  </si>
  <si>
    <t>Blue Star 'Starstruck'</t>
  </si>
  <si>
    <t>Amsonia 'Starstruck'</t>
  </si>
  <si>
    <t>G1</t>
  </si>
  <si>
    <t>DR</t>
  </si>
  <si>
    <t>Bluntleaf Waterleaf</t>
  </si>
  <si>
    <t>Hydrophyllum canadense</t>
  </si>
  <si>
    <t>Bolivian Wandering Dude</t>
  </si>
  <si>
    <t>Calisia repens</t>
  </si>
  <si>
    <t>Broccoli 'Monty F1'</t>
  </si>
  <si>
    <t>Brassica oleracea</t>
  </si>
  <si>
    <t>Lodato, Jim</t>
  </si>
  <si>
    <t>Jim</t>
  </si>
  <si>
    <t>Broccoli</t>
  </si>
  <si>
    <t>Broccoli 'Purple Magic' F1 AAS</t>
  </si>
  <si>
    <t>Brassica oleracea 'Purple Magic' F1</t>
  </si>
  <si>
    <t>Thompson, Scott</t>
  </si>
  <si>
    <t>Scott</t>
  </si>
  <si>
    <t>4.5R</t>
  </si>
  <si>
    <t>Other</t>
  </si>
  <si>
    <t>Bugleweed</t>
  </si>
  <si>
    <t>Ajuga</t>
  </si>
  <si>
    <t>Bushy St John's Wort</t>
  </si>
  <si>
    <t>Hypericum prolificum</t>
  </si>
  <si>
    <t>Butterfly Bush 'Pugster Pinker'  PW</t>
  </si>
  <si>
    <t>Buddleia 'Pugster Pinker'</t>
  </si>
  <si>
    <t>Spring Meadow</t>
  </si>
  <si>
    <t>Peony/shrub/tree</t>
  </si>
  <si>
    <t>Butterfly Weed 'Hello Yellow'</t>
  </si>
  <si>
    <t>Asclepias tuberosa 'Hello Yellow'</t>
  </si>
  <si>
    <t>Cabbage 'Copenhagen Market Early'</t>
  </si>
  <si>
    <t>Brassica oleracea 'Copenhagen Market Early'</t>
  </si>
  <si>
    <t>Cabbage 'Premium Late Flat Dutch'</t>
  </si>
  <si>
    <t>Brassica oleracea var. capitata</t>
  </si>
  <si>
    <t>Cabbage 'Red Acre'</t>
  </si>
  <si>
    <t>Candytuft 'Mermaid Lavender</t>
  </si>
  <si>
    <t>Iberis 'Mermaid Lavender'</t>
  </si>
  <si>
    <t>2 gal</t>
  </si>
  <si>
    <t>Canna</t>
  </si>
  <si>
    <t>1 gal</t>
  </si>
  <si>
    <t>Canna 'Red Dazzler'</t>
  </si>
  <si>
    <t>Davis, DeLana</t>
  </si>
  <si>
    <t>Cardinal Flower</t>
  </si>
  <si>
    <t>Lobelia Cardinalis</t>
  </si>
  <si>
    <t>Cardinal Flower 'Scarlet Bronze Leaf'</t>
  </si>
  <si>
    <t>Lobelia 'Starship' Scarlet Bronze leaf</t>
  </si>
  <si>
    <t>DR, RR, B, Bee, Hummers</t>
  </si>
  <si>
    <t>Catmint</t>
  </si>
  <si>
    <t>Nepeta cataria</t>
  </si>
  <si>
    <t>Catmint 'Neptune'</t>
  </si>
  <si>
    <t>Nepeta 'Neptune'</t>
  </si>
  <si>
    <t>Catnip</t>
  </si>
  <si>
    <t>Nepeta</t>
  </si>
  <si>
    <t>Singer, Pat</t>
  </si>
  <si>
    <t>Cauliflower 'Murasaki Fioretto' F1</t>
  </si>
  <si>
    <t>Brassica oleracea 'Murasaki Fioretto' F1</t>
  </si>
  <si>
    <t>Celery 'Utah'</t>
  </si>
  <si>
    <t>Apium graveolens</t>
  </si>
  <si>
    <t>Kay</t>
  </si>
  <si>
    <t>Cherry Bells</t>
  </si>
  <si>
    <t>Campanula punctata</t>
  </si>
  <si>
    <t>Cherry Bush 'Easy as Pie'  PW</t>
  </si>
  <si>
    <t>Prunus 'Easy as Pie'</t>
  </si>
  <si>
    <t>Chinese Fringe Flower PW</t>
  </si>
  <si>
    <t>Loropetalum Chinense 'Jazz Hands Bold'</t>
  </si>
  <si>
    <t>Chokecherry Tree</t>
  </si>
  <si>
    <t>Prunus virginiana</t>
  </si>
  <si>
    <t>Chrysanthemum 'Brandywine Sunset'</t>
  </si>
  <si>
    <t>Chrysanthemum 'Campfire Glow'</t>
  </si>
  <si>
    <t>Chrysanthemum 'Raspberry Sorbet'</t>
  </si>
  <si>
    <t>Chrysanthemum, hardy</t>
  </si>
  <si>
    <t>Cilantro</t>
  </si>
  <si>
    <t>Lee, Micah</t>
  </si>
  <si>
    <t>Lee</t>
  </si>
  <si>
    <t>Clematis</t>
  </si>
  <si>
    <t>Clematis 'Bees' Jubilee'</t>
  </si>
  <si>
    <t>Donahues</t>
  </si>
  <si>
    <t>Clematis 'Dr. Ruppel'</t>
  </si>
  <si>
    <t>Clematis 'Huldine'</t>
  </si>
  <si>
    <t>Clematis 'Jackmanii'</t>
  </si>
  <si>
    <t>Clematis 'Josephine Evijohill'</t>
  </si>
  <si>
    <t>Clematis Multi-Blue</t>
  </si>
  <si>
    <t>Clematis, Multi-Blue</t>
  </si>
  <si>
    <t>Clematis 'Rebecca Evipo016'</t>
  </si>
  <si>
    <t>Clematis, 'Rebecca Evipo016'</t>
  </si>
  <si>
    <t>Clematis 'Samaritan Jo Evipo075'</t>
  </si>
  <si>
    <t>Clematis, 'Samaritan Jo Evipo075'</t>
  </si>
  <si>
    <t>Clematis 'Stand by Me' bush type  PW</t>
  </si>
  <si>
    <t>Clematis 'Stand by Me Pink'</t>
  </si>
  <si>
    <t>Clematis 'Venosa Violacea'</t>
  </si>
  <si>
    <t>Clematis viticella 'Venosa Violacea'</t>
  </si>
  <si>
    <t>Clockvine</t>
  </si>
  <si>
    <t>Thunbergia</t>
  </si>
  <si>
    <t>Coast Oxtongue</t>
  </si>
  <si>
    <t>Gasteria acinacifolia</t>
  </si>
  <si>
    <t>Cockelburs</t>
  </si>
  <si>
    <t>Huernia</t>
  </si>
  <si>
    <t>Coleus</t>
  </si>
  <si>
    <t>4.5D</t>
  </si>
  <si>
    <t>Coleus mixed</t>
  </si>
  <si>
    <t>Coleus 'Spitfire'</t>
  </si>
  <si>
    <t>Anne</t>
  </si>
  <si>
    <t>Columbine</t>
  </si>
  <si>
    <t>Aquilegia canadensis</t>
  </si>
  <si>
    <t>Perennial</t>
  </si>
  <si>
    <t>Aqualegia vulgaris</t>
  </si>
  <si>
    <t>Aquilegia vulgoris</t>
  </si>
  <si>
    <t>Columbine heirloom</t>
  </si>
  <si>
    <t>Aquilegia</t>
  </si>
  <si>
    <t>Columbine 'Kirigami Deep Blue/White'</t>
  </si>
  <si>
    <t>Aquilegia 'Kirigami Deep Blue/White'</t>
  </si>
  <si>
    <t>RR, B, Bee, Hummers</t>
  </si>
  <si>
    <t>Comfrey</t>
  </si>
  <si>
    <t>Symphytum officinale</t>
  </si>
  <si>
    <t>Common Milkweed</t>
  </si>
  <si>
    <t>Aesclepias syriaca</t>
  </si>
  <si>
    <t>N, B</t>
  </si>
  <si>
    <t>Coneflower 'Adobe Orange'</t>
  </si>
  <si>
    <t>Echinacea Sombrero 'Adobe Orange'</t>
  </si>
  <si>
    <t>Coneflower Cone-Fections 'Sweet Chili'</t>
  </si>
  <si>
    <t>Echinacea Cone-fections 'Sweet Chili'</t>
  </si>
  <si>
    <t>DR, B</t>
  </si>
  <si>
    <t>Coneflower 'Firefinch'  PW</t>
  </si>
  <si>
    <t>Echinacea 'Firefinch'</t>
  </si>
  <si>
    <t>Coneflower Gray Headed</t>
  </si>
  <si>
    <t>Ratibida pinnata</t>
  </si>
  <si>
    <t>N, B, Bee</t>
  </si>
  <si>
    <t>Coneflower Green Headed</t>
  </si>
  <si>
    <t>Rudbeckia laciniata</t>
  </si>
  <si>
    <t>Coneflower 'Pretty Parasols'</t>
  </si>
  <si>
    <t>Echinacea 'Pretty Parasols'</t>
  </si>
  <si>
    <t>Coneflower Purple</t>
  </si>
  <si>
    <t>Echinacea Purpurea</t>
  </si>
  <si>
    <t>N</t>
  </si>
  <si>
    <t>Coneflower 'Salsa Red'</t>
  </si>
  <si>
    <t>Echinacea Sombrero 'Salsa Red'</t>
  </si>
  <si>
    <t>Coneflower 'Sombrero Poco' hot coral</t>
  </si>
  <si>
    <t>Echinacea 'Sombrero Poco' hot coral</t>
  </si>
  <si>
    <t>DR, Bee, B, Hummingbirds</t>
  </si>
  <si>
    <t>Coneflower 'Watermelon Sugar'</t>
  </si>
  <si>
    <t>Echinacea 'Watermelon Sugar'</t>
  </si>
  <si>
    <t>Coneflower 'Yellow My Darling'  PW</t>
  </si>
  <si>
    <t>Echinacea 'Yellow My Darling'</t>
  </si>
  <si>
    <t>Coral Bells</t>
  </si>
  <si>
    <t>Heuchera</t>
  </si>
  <si>
    <t>Coral Bells 'Black Pearl'   PW</t>
  </si>
  <si>
    <t>Heuchera 'Black Pearl'</t>
  </si>
  <si>
    <t>B, Bee, Hummers</t>
  </si>
  <si>
    <t>Coral Bells 'Caramel'</t>
  </si>
  <si>
    <t>Heuchera villosa 'Caramel'</t>
  </si>
  <si>
    <t>Coral Bells 'Citronelle'</t>
  </si>
  <si>
    <t>Heuchera villosa 'Citronellel'</t>
  </si>
  <si>
    <t>Coral Bells 'Evening Gown'  PW</t>
  </si>
  <si>
    <t>Heuchera 'Evening Gown'</t>
  </si>
  <si>
    <t>Coral Bells 'Lava Lamp'</t>
  </si>
  <si>
    <t>Heuchera 'Lava Lamp'</t>
  </si>
  <si>
    <t>Coral Bells 'Watermelon'</t>
  </si>
  <si>
    <t>Heuchera Carnival 'Watermelon'</t>
  </si>
  <si>
    <t>Coral Honeysuckle</t>
  </si>
  <si>
    <t>Lonicera sempervirens</t>
  </si>
  <si>
    <t>Coreopsis Lance-leaved</t>
  </si>
  <si>
    <t>Coreopsis lanceolata</t>
  </si>
  <si>
    <t>Cornflower/Bachelor's button 'Amethyst Dream'</t>
  </si>
  <si>
    <t>Centaurea 'Amethyst Dream</t>
  </si>
  <si>
    <t>Cranesbill, Bloody 'Max Frei'</t>
  </si>
  <si>
    <t>Geranium sanguineum 'Max Frei'</t>
  </si>
  <si>
    <t>Cranesbill, Hardy Geranium   PW</t>
  </si>
  <si>
    <t>Geranium 'Boom Chocolatta'</t>
  </si>
  <si>
    <t>DR, RR, Bee</t>
  </si>
  <si>
    <t>Cranesbill, Striped Bloody</t>
  </si>
  <si>
    <t>Geranium sanguineum var striatum</t>
  </si>
  <si>
    <t>Crepe Myrtle</t>
  </si>
  <si>
    <t>Crocosmia 'Peach Melba'</t>
  </si>
  <si>
    <t>Cuban Oregano 'Cerveza N Lime'</t>
  </si>
  <si>
    <t>Plectranthus amboinicus</t>
  </si>
  <si>
    <t>Cucumber 'Straight Eight'</t>
  </si>
  <si>
    <t>Cucumis sativus 'Straight Eight'</t>
  </si>
  <si>
    <t>Cucumber 'Sumter'</t>
  </si>
  <si>
    <t>Cucumber 'White Spine'</t>
  </si>
  <si>
    <t>Cucumis sativus 'White Spine'</t>
  </si>
  <si>
    <t>Culver's Root</t>
  </si>
  <si>
    <t>Veronicastrum virginicum</t>
  </si>
  <si>
    <t>Bee, B, Native</t>
  </si>
  <si>
    <t>Datura</t>
  </si>
  <si>
    <t>Datura metel</t>
  </si>
  <si>
    <t>Daylily</t>
  </si>
  <si>
    <t>Daylily 'Stella d'Oro'</t>
  </si>
  <si>
    <t>Hemocallis 'Stella d'Oro'</t>
  </si>
  <si>
    <t>Deutzia 'Yuki Kabuki'   PW</t>
  </si>
  <si>
    <t>Deutzia, 'Yuki Kabuki'</t>
  </si>
  <si>
    <t>Devil's Backbone Plant</t>
  </si>
  <si>
    <t>Euphorbia tithymaloides</t>
  </si>
  <si>
    <t>Dichondra 'Silver Falls'</t>
  </si>
  <si>
    <t>Dichondra argentea</t>
  </si>
  <si>
    <t>Dill 'Mammoth'</t>
  </si>
  <si>
    <t>Eastern Bluestar</t>
  </si>
  <si>
    <t>Amsonia Tabernaemontana</t>
  </si>
  <si>
    <t>Eggplant 'Green Knight' Hybrid</t>
  </si>
  <si>
    <t>Solanum melongena 'Green Knight'</t>
  </si>
  <si>
    <t>Eggplant 'Long Purple Early'</t>
  </si>
  <si>
    <t>Solanum melongena 'Long Purple Early'</t>
  </si>
  <si>
    <t>Elderberry</t>
  </si>
  <si>
    <t>Sambucus canadensis</t>
  </si>
  <si>
    <t>Elephant Ear</t>
  </si>
  <si>
    <t>English Ivy</t>
  </si>
  <si>
    <t>Hedera helix</t>
  </si>
  <si>
    <t>English Lavendar 'Hidcote'</t>
  </si>
  <si>
    <t>Lavandula 'Hidcote'</t>
  </si>
  <si>
    <t>English Lavendar 'Munstead'</t>
  </si>
  <si>
    <t>Lavandula 'Munstead'</t>
  </si>
  <si>
    <t>English Lavendar 'Sweet Romance'  PW</t>
  </si>
  <si>
    <t>Lavandula 'Sweet Romance'</t>
  </si>
  <si>
    <t>Euphorbia 'Glitz'</t>
  </si>
  <si>
    <t>Euphorbia graminea 'Glitz'</t>
  </si>
  <si>
    <t>Eve's Needle Cactus</t>
  </si>
  <si>
    <t>Austrocylindropuntia subulate</t>
  </si>
  <si>
    <t>False Indigo 'Aurora'</t>
  </si>
  <si>
    <t>Baptisia 'Aurora'</t>
  </si>
  <si>
    <t>IN NATIVE</t>
  </si>
  <si>
    <t>False Indigo 'Burgundy Blast'</t>
  </si>
  <si>
    <t>Baptisia 'Burgandy Blast'</t>
  </si>
  <si>
    <t>DR, RR, Bee, N</t>
  </si>
  <si>
    <t>False Indigo 'Musical Duet'</t>
  </si>
  <si>
    <t>Baptisia 'Musical Duet'</t>
  </si>
  <si>
    <t>DR, B, Bee, N</t>
  </si>
  <si>
    <t>False Indigo 'Sparkling Sapphires'  PW</t>
  </si>
  <si>
    <t>Baptisia ' Sparkling Sapphires'</t>
  </si>
  <si>
    <t>False Indigo 'Twilite Prairieblues'</t>
  </si>
  <si>
    <t>Baptisia 'Twilite Prairieblues'</t>
  </si>
  <si>
    <t>False Sunflower 'Bleeding Hearts'</t>
  </si>
  <si>
    <t>Heliopsis 'Bleeding Hearts'</t>
  </si>
  <si>
    <t>B, Bee</t>
  </si>
  <si>
    <t>False Sunflower 'Sunstruck'</t>
  </si>
  <si>
    <t>Heliopsis 'Sunstruck'</t>
  </si>
  <si>
    <t>False Sunflower 'Touch of Blush'  PW</t>
  </si>
  <si>
    <t>Heliopsis 'Touch of Blush'</t>
  </si>
  <si>
    <t>Fennel</t>
  </si>
  <si>
    <t>Foeniculum vulgare</t>
  </si>
  <si>
    <t>Fern 'Asparagus'</t>
  </si>
  <si>
    <t>Asparagus setaceus</t>
  </si>
  <si>
    <t>Fern 'Boston'</t>
  </si>
  <si>
    <t>Nephrolepis exaltata 'Boston'</t>
  </si>
  <si>
    <t>Fern 'Kimberly Queen'</t>
  </si>
  <si>
    <t>Nephrolepis obliterata</t>
  </si>
  <si>
    <t>Fern 'Ostrich'</t>
  </si>
  <si>
    <t>Fishbone Cactus</t>
  </si>
  <si>
    <t>Epiphyllum anguliger</t>
  </si>
  <si>
    <t>Flossflower 'Monarch Magic'</t>
  </si>
  <si>
    <t>Ageratum houstonianum 'Monarch Magic'</t>
  </si>
  <si>
    <t>Foamy Bells 'Catching Fire'</t>
  </si>
  <si>
    <t>Hueucherella 'Catching Fire'</t>
  </si>
  <si>
    <t>Bee</t>
  </si>
  <si>
    <t>Foamy Bells 'Copper King'</t>
  </si>
  <si>
    <t>Heucherella 'Copper King'</t>
  </si>
  <si>
    <t>Foamy Bells 'Gold Zebra'</t>
  </si>
  <si>
    <t>Heucherella 'Gold Zebra'</t>
  </si>
  <si>
    <t>Bee friendly</t>
  </si>
  <si>
    <t>Forsythia</t>
  </si>
  <si>
    <t>Oleacaea spp</t>
  </si>
  <si>
    <t>Foxglove Beardtongue</t>
  </si>
  <si>
    <t>Penstemon digitalis</t>
  </si>
  <si>
    <t>Fumewort/Barrenwort 'Porcelain Blue'</t>
  </si>
  <si>
    <t>Corydalis 'Porcelain Blue'</t>
  </si>
  <si>
    <t>Garden Phlox</t>
  </si>
  <si>
    <t>Phlox paniculata</t>
  </si>
  <si>
    <t>Garden Phlox 'Glamour Girl'</t>
  </si>
  <si>
    <t>Phlox paniculata 'Glamour Girl'</t>
  </si>
  <si>
    <t>Bee, B, Hummingbird</t>
  </si>
  <si>
    <t>Garden Phlox 'Laura'</t>
  </si>
  <si>
    <t>Phlox paniculata 'Laura'</t>
  </si>
  <si>
    <t>Garden Rue</t>
  </si>
  <si>
    <t>Ruta graveolens</t>
  </si>
  <si>
    <t>Gasteria Flow</t>
  </si>
  <si>
    <t>Gaura 'Crimson Butterflies' PP13189</t>
  </si>
  <si>
    <t>Gaura lindheimeri 'Crimson Butterflies' PP13189</t>
  </si>
  <si>
    <t>Geranium</t>
  </si>
  <si>
    <t>Pelagonium</t>
  </si>
  <si>
    <t>Geranium (Citronella)</t>
  </si>
  <si>
    <t>Geranium assortment</t>
  </si>
  <si>
    <t>Gerbera Daisy</t>
  </si>
  <si>
    <t>Ghost Pepper</t>
  </si>
  <si>
    <t>Capsicum chinense 'Bhut Jolokia'</t>
  </si>
  <si>
    <t>Pepper</t>
  </si>
  <si>
    <t>Globe Amaranth (mixed)</t>
  </si>
  <si>
    <t>Gomphrena</t>
  </si>
  <si>
    <t>Goat's Beard 'Chantilly Lace'  PW</t>
  </si>
  <si>
    <t>Aruncus 'Chantilly Lace'</t>
  </si>
  <si>
    <t>Golden Alexander</t>
  </si>
  <si>
    <t>Zizia aurea</t>
  </si>
  <si>
    <t>Golden Feverfew</t>
  </si>
  <si>
    <t>Tanacetum parthenium</t>
  </si>
  <si>
    <t>Grape Hyacinth</t>
  </si>
  <si>
    <t>Grass Big Bluestem 'Blackhawks'</t>
  </si>
  <si>
    <t>Andropogon 'Blackhawks'</t>
  </si>
  <si>
    <t>Hairy Wood Mint</t>
  </si>
  <si>
    <t>Blephilia hirstuta</t>
  </si>
  <si>
    <t>Heliotrope</t>
  </si>
  <si>
    <t>Heliotropium arborescens</t>
  </si>
  <si>
    <t>Hens n Chicks 'Ruby Heart'</t>
  </si>
  <si>
    <t>Sempervivum 'Ruby Heart'</t>
  </si>
  <si>
    <t>DR, RR</t>
  </si>
  <si>
    <t>Holly</t>
  </si>
  <si>
    <t>Ilex aquifolium</t>
  </si>
  <si>
    <t>Honesty Plant</t>
  </si>
  <si>
    <t>Lunaria annua</t>
  </si>
  <si>
    <t>Honeysuckle 'Major Wheeler'</t>
  </si>
  <si>
    <t>Lonicera sempervirens 'Major Wheeler'</t>
  </si>
  <si>
    <t>Honeyvine Milkweed</t>
  </si>
  <si>
    <t>Cynanchum laeve</t>
  </si>
  <si>
    <t>Hops</t>
  </si>
  <si>
    <t>Humulus lupulus</t>
  </si>
  <si>
    <t>Hosta</t>
  </si>
  <si>
    <t>Hosta 'Blue Hawaii'</t>
  </si>
  <si>
    <t>Rick, Mary</t>
  </si>
  <si>
    <t>Hosta 'Coast to Coast'  PW</t>
  </si>
  <si>
    <t>Hosta 'Coast to Coast'</t>
  </si>
  <si>
    <t>Hummers</t>
  </si>
  <si>
    <t>Hosta Mini</t>
  </si>
  <si>
    <t>Hosta mini 'Lemon &amp; Lime'</t>
  </si>
  <si>
    <t>Hosta 'Patriot'</t>
  </si>
  <si>
    <t>Hosta 'Tears in Heaven'</t>
  </si>
  <si>
    <t>Hosta Unknown</t>
  </si>
  <si>
    <t>Hosta Variegated</t>
  </si>
  <si>
    <t>Hosta 'Wrinkle in Time'</t>
  </si>
  <si>
    <t>hummers</t>
  </si>
  <si>
    <t>Hydrangea 'Fairytrail Fresco'     PW</t>
  </si>
  <si>
    <t>Hydrangea, 'Fairytrail Fresco'</t>
  </si>
  <si>
    <t>Hydrangea 'Invincibelle Lace' PW</t>
  </si>
  <si>
    <t>Hydrangea, 'Invencibelle Lace'</t>
  </si>
  <si>
    <t>Hydrangea 'Let's Dance'  Blue Jangles PW</t>
  </si>
  <si>
    <t>Hydrangea, 'Let's Dance' BlueJangles</t>
  </si>
  <si>
    <t>Hydrangea 'Little Lime Punch' PW</t>
  </si>
  <si>
    <t>Hydrangea, 'Little Lime Punch'</t>
  </si>
  <si>
    <t>Hydrangea macro 'Wee Bit Innocent' PW</t>
  </si>
  <si>
    <t>Hydrangea, 'Wee Bit Innocent'</t>
  </si>
  <si>
    <t>Hydrangea 'Puffer Fish' PW</t>
  </si>
  <si>
    <t>Hydrangea, 'Puffer Fish'</t>
  </si>
  <si>
    <t>Hydrangea 'Tiny Tuff Stuff'  PW</t>
  </si>
  <si>
    <t>Hydrangea 'Tiny Tuff Stuff'</t>
  </si>
  <si>
    <t>Hydrangea Tuff Stuff Top Fun'  PW</t>
  </si>
  <si>
    <t>Hydrangea, 'Tuff Stuff Top Fun'</t>
  </si>
  <si>
    <t>Ice plant</t>
  </si>
  <si>
    <t>Variegated aptenia cordifolia</t>
  </si>
  <si>
    <t>Impatiens</t>
  </si>
  <si>
    <t>Impatiens walleriana</t>
  </si>
  <si>
    <t>Iris Dwarf</t>
  </si>
  <si>
    <t>Iris reticulata</t>
  </si>
  <si>
    <t>Iris 'Night Thunder'</t>
  </si>
  <si>
    <t>Iris Pseudata 'Night Thunder'</t>
  </si>
  <si>
    <t>DR, RR, Bee, Hummers</t>
  </si>
  <si>
    <t>Italian Lily</t>
  </si>
  <si>
    <t>Arum Italicum</t>
  </si>
  <si>
    <t>Jacob's Ladder 'Purple Rain'</t>
  </si>
  <si>
    <t>Polemonium yezoense 'Purple Rain'</t>
  </si>
  <si>
    <t>Jade Hobbit Ogre Ears</t>
  </si>
  <si>
    <t>Crassula</t>
  </si>
  <si>
    <t>Jade Plant</t>
  </si>
  <si>
    <t>Japanese Anemone</t>
  </si>
  <si>
    <t>Anemone x hybrida</t>
  </si>
  <si>
    <t>Japanese Painted Fern</t>
  </si>
  <si>
    <t>Athyrium nipponicum</t>
  </si>
  <si>
    <t>Williams, Cindy</t>
  </si>
  <si>
    <t>Japanese Spurge</t>
  </si>
  <si>
    <t>Pachysandra</t>
  </si>
  <si>
    <t>Japanese Toad Lily</t>
  </si>
  <si>
    <t>Tricyrtis hirta</t>
  </si>
  <si>
    <t>Joe-Pye Weed 'Baby Joe'</t>
  </si>
  <si>
    <t>Eupatorium 'Baby Joe'</t>
  </si>
  <si>
    <t>Jumpseed</t>
  </si>
  <si>
    <t>Persicaria virginiana</t>
  </si>
  <si>
    <t>Jumpseed 'Lance Corporal'</t>
  </si>
  <si>
    <t>Persicaria virginiana 'Lance Corporal'</t>
  </si>
  <si>
    <t>June-bearing Strawberry</t>
  </si>
  <si>
    <t>Schwartz/Rick</t>
  </si>
  <si>
    <t>4"</t>
  </si>
  <si>
    <t>Kalanchoe</t>
  </si>
  <si>
    <t>Kalanchoe, Florist</t>
  </si>
  <si>
    <t>Kananchoe blossfeldiana</t>
  </si>
  <si>
    <t>Kohlrabi 'Konstance' F1</t>
  </si>
  <si>
    <t>Brassica oleracea 'Konstance' F1</t>
  </si>
  <si>
    <t>Lace Aloe</t>
  </si>
  <si>
    <t>Aloe Aristata</t>
  </si>
  <si>
    <t>Lamb's Ear</t>
  </si>
  <si>
    <t>Stachys byzantina</t>
  </si>
  <si>
    <t>Lantana assortment</t>
  </si>
  <si>
    <t>Late Boneset</t>
  </si>
  <si>
    <t>Eupatorium serotinum</t>
  </si>
  <si>
    <t>Lemon Balm</t>
  </si>
  <si>
    <t>Melissa officinalis</t>
  </si>
  <si>
    <t>Lenten Rose</t>
  </si>
  <si>
    <t>Helleborus orientalis</t>
  </si>
  <si>
    <t>Heleborus orientalis</t>
  </si>
  <si>
    <t>Lenten Rose 'Father of the Bride'</t>
  </si>
  <si>
    <t>Helleborus 'Father of the Bride'</t>
  </si>
  <si>
    <t>Lenten Rose 'Shotgun Wedding'</t>
  </si>
  <si>
    <t>Helleborus 'Shotgun Wedding'</t>
  </si>
  <si>
    <t>Lifesaver Cactus</t>
  </si>
  <si>
    <t>Hemia zebrina procumbens</t>
  </si>
  <si>
    <t>Lily of the Valley</t>
  </si>
  <si>
    <t>Convallaria majalis</t>
  </si>
  <si>
    <t>Liriope varigated</t>
  </si>
  <si>
    <t>Liriope muscari 'variegata'</t>
  </si>
  <si>
    <t>Stocks, Linda</t>
  </si>
  <si>
    <t>Little Ruby Alternanthera</t>
  </si>
  <si>
    <t>Alternanthera dentata</t>
  </si>
  <si>
    <t>Little Warty</t>
  </si>
  <si>
    <t>Gasteria</t>
  </si>
  <si>
    <t>Lobelia 'Great Blue'</t>
  </si>
  <si>
    <t>Lungwort 'Lisa Marie'</t>
  </si>
  <si>
    <t>Pulmonaria 'Lisa Marie'</t>
  </si>
  <si>
    <t>Deer &amp; rabbit resistant; bee, hummer friendly</t>
  </si>
  <si>
    <t>Lungwort 'Pink-a-Blue'  PW</t>
  </si>
  <si>
    <t>Pulmomaria 'Pink-a-Blue'</t>
  </si>
  <si>
    <t>Lungwort 'Spot On'  PW</t>
  </si>
  <si>
    <t>Pulmonaria 'Spot On'</t>
  </si>
  <si>
    <t>Lungwort 'Trevi Fountain'</t>
  </si>
  <si>
    <t>Pulmonaria 'Trevi Fountain'</t>
  </si>
  <si>
    <t>Madagascar Jewel</t>
  </si>
  <si>
    <t>Euphorbia leuconeura</t>
  </si>
  <si>
    <t>Maidenhair Vine</t>
  </si>
  <si>
    <t>Muehlenbeckia complexa</t>
  </si>
  <si>
    <t>Mandeville</t>
  </si>
  <si>
    <t>Mandevilla</t>
  </si>
  <si>
    <t>Maple</t>
  </si>
  <si>
    <t>Acer rubrum</t>
  </si>
  <si>
    <t>Maximillian Sunflower</t>
  </si>
  <si>
    <t>Helianthus maxililiani</t>
  </si>
  <si>
    <t>Meadowsweet</t>
  </si>
  <si>
    <t>Filipendula ulmaria</t>
  </si>
  <si>
    <t>Mezoo</t>
  </si>
  <si>
    <t>Dorotheanthus bellidiformis</t>
  </si>
  <si>
    <t>Milkweed Common</t>
  </si>
  <si>
    <t>Asclepias syriaca</t>
  </si>
  <si>
    <t>Milkweed Swamp</t>
  </si>
  <si>
    <t>Mistletoe Cactus</t>
  </si>
  <si>
    <t>Rhipsalis</t>
  </si>
  <si>
    <t>Moss Rose</t>
  </si>
  <si>
    <t>Portulaca</t>
  </si>
  <si>
    <t>Mother of Pearl</t>
  </si>
  <si>
    <t>Graptopetalum paraguayense</t>
  </si>
  <si>
    <t>Mother of Thousands</t>
  </si>
  <si>
    <t>Kalanchoe laetivirens</t>
  </si>
  <si>
    <t>Mother-in-Law Tongue</t>
  </si>
  <si>
    <t>Dracaena trifasciata</t>
  </si>
  <si>
    <t>Mountain Mint</t>
  </si>
  <si>
    <t>Pycnanthemum muticum</t>
  </si>
  <si>
    <t>New England Aster</t>
  </si>
  <si>
    <t>Symphyotrichum novae-angliae</t>
  </si>
  <si>
    <t>New Guinea Impatiens</t>
  </si>
  <si>
    <t>Impatiens hawkeri</t>
  </si>
  <si>
    <t>Night Blooming Cereus</t>
  </si>
  <si>
    <t>Epiphyllum oxypetalum</t>
  </si>
  <si>
    <t>Nodding Onion</t>
  </si>
  <si>
    <t>Allium cernuum</t>
  </si>
  <si>
    <t>Oak Leaf Hydrangea 'Pee Wee'</t>
  </si>
  <si>
    <t>Obedient Plant</t>
  </si>
  <si>
    <t>Physostegia virginiana</t>
  </si>
  <si>
    <t>October Daphne Stonecrop 'Sieboldii'</t>
  </si>
  <si>
    <t>Sedum 'Sieboldii'</t>
  </si>
  <si>
    <t>RR, B, Bee</t>
  </si>
  <si>
    <t>Oregano</t>
  </si>
  <si>
    <t>Origanum vulgare</t>
  </si>
  <si>
    <t>Oregano (roundleaf) 'Kent Beauty'</t>
  </si>
  <si>
    <t>Origanum rotundifolium 'Kent Beauty'</t>
  </si>
  <si>
    <t>Deer Resistant</t>
  </si>
  <si>
    <t>Oregano golden</t>
  </si>
  <si>
    <t>Ornamental Onion  PW</t>
  </si>
  <si>
    <t>Allium 'Serendipty'</t>
  </si>
  <si>
    <t>Ostrich Fern</t>
  </si>
  <si>
    <t>Matteuccia struthiopteris</t>
  </si>
  <si>
    <t>Barnerd, Vicki</t>
  </si>
  <si>
    <t>Ostrich fern</t>
  </si>
  <si>
    <t>Paddle Plant</t>
  </si>
  <si>
    <t>Parsley Curly</t>
  </si>
  <si>
    <t>Petroselinum crispum</t>
  </si>
  <si>
    <t>Parsley Italian</t>
  </si>
  <si>
    <t>Partridge Pea</t>
  </si>
  <si>
    <t>Pencil Cactus</t>
  </si>
  <si>
    <t>Euphorbia tirucalli</t>
  </si>
  <si>
    <t>Euphorbia Tirucalli</t>
  </si>
  <si>
    <t>Penstemon Beardtongue 'Dark Towers'</t>
  </si>
  <si>
    <t>Peony (Itoh) 'Bartzella'</t>
  </si>
  <si>
    <t>Paeonia Itoh Bartzella</t>
  </si>
  <si>
    <t>De Vrooman</t>
  </si>
  <si>
    <t>Peony 'Alexander Fleming'</t>
  </si>
  <si>
    <t>Paeonia Alexander Fleming</t>
  </si>
  <si>
    <t>Peony 'Buckeye Belle'</t>
  </si>
  <si>
    <t>Paeonia Buckeye Belle</t>
  </si>
  <si>
    <t xml:space="preserve"> </t>
  </si>
  <si>
    <t>Peony 'Coral Sunset'</t>
  </si>
  <si>
    <t>Paeonia Coral Sunset</t>
  </si>
  <si>
    <t>Peony 'Immaculee'</t>
  </si>
  <si>
    <t>Paeonia Immaculee</t>
  </si>
  <si>
    <t>Peony 'Monsieur Jules Elie'</t>
  </si>
  <si>
    <t>Paeonia Monsieur Jules Elie</t>
  </si>
  <si>
    <t>Peony 'Peacher'</t>
  </si>
  <si>
    <t>Paeonia Peacher</t>
  </si>
  <si>
    <t>Peony 'Peter Brand'</t>
  </si>
  <si>
    <t>Paeonia Peter Brand</t>
  </si>
  <si>
    <t>Peony 'Santa Fe'</t>
  </si>
  <si>
    <t>Paeonia Santa Fe</t>
  </si>
  <si>
    <t>Peony 'Scarlet O'Hara'</t>
  </si>
  <si>
    <t>Paeonia Scarlet O'Hara</t>
  </si>
  <si>
    <t>Peony 'Shirley Temple'</t>
  </si>
  <si>
    <t>Paeonia Shirley Temple</t>
  </si>
  <si>
    <t>Peony 'The Fawn'</t>
  </si>
  <si>
    <t>Paeonia The Fawn</t>
  </si>
  <si>
    <t>Peony, unknown, pink</t>
  </si>
  <si>
    <t>Paeonia</t>
  </si>
  <si>
    <t>Peony, Unknown, white</t>
  </si>
  <si>
    <t>Pepper 'Anaheim Chili'</t>
  </si>
  <si>
    <t>Capsicum annum 'Anaheim Chili'</t>
  </si>
  <si>
    <t>Pepper-hot</t>
  </si>
  <si>
    <t>Pepper 'Anaheim' TMR</t>
  </si>
  <si>
    <t>Capsicum annum</t>
  </si>
  <si>
    <t>Small, Jeff</t>
  </si>
  <si>
    <t>Jeff</t>
  </si>
  <si>
    <t>Pepper-Hot</t>
  </si>
  <si>
    <t>Pepper 'Big Bertha' PS</t>
  </si>
  <si>
    <t>Pepper-Sweet</t>
  </si>
  <si>
    <t>Pepper 'Black Pearl'</t>
  </si>
  <si>
    <t>Capsicum annuum</t>
  </si>
  <si>
    <t>Pepper 'California Wonder' PS</t>
  </si>
  <si>
    <t>Pepper 'Campeon'</t>
  </si>
  <si>
    <t>Pepper 'Carolina Reaper'</t>
  </si>
  <si>
    <t>Capsicum chinense</t>
  </si>
  <si>
    <t>Pepper 'Dragon Cayenne' F1</t>
  </si>
  <si>
    <t>Capsicum annum 'Dragon Cayenne' F1</t>
  </si>
  <si>
    <t>Pepper 'Habanero'</t>
  </si>
  <si>
    <t>Pepper 'Hungarian Wax'</t>
  </si>
  <si>
    <t>Capsicum annum 'Hungarian Wax'</t>
  </si>
  <si>
    <t>Pepper 'Jalafuego'</t>
  </si>
  <si>
    <t>Pepper 'Jalapeno'</t>
  </si>
  <si>
    <t>Capsicum annum 'Jalapeno'</t>
  </si>
  <si>
    <t>Pepper 'Jupiter'</t>
  </si>
  <si>
    <t>Pepper 'Mucho Nacho'</t>
  </si>
  <si>
    <t>Pepper- Hot</t>
  </si>
  <si>
    <t>Pepper 'Orange Sun'</t>
  </si>
  <si>
    <t>Pepper 'Pepperoncini'</t>
  </si>
  <si>
    <t>Pepper 'Pick-N-Pop' F1 AAS</t>
  </si>
  <si>
    <t>Capsicum annum 'Pick-N-Pop' F1</t>
  </si>
  <si>
    <t>Pepper 'Pimento Habanero'</t>
  </si>
  <si>
    <t>Capsicum annum 'Pimento Habanero'</t>
  </si>
  <si>
    <t>Pepper 'Poblano'</t>
  </si>
  <si>
    <t>Pepper 'Purple Beauty'</t>
  </si>
  <si>
    <t>Pepper Rainbow Bell Blend</t>
  </si>
  <si>
    <t>Pepper 'Red Impact' F1 AAS</t>
  </si>
  <si>
    <t>Capsicum annum 'Red Impact' F1</t>
  </si>
  <si>
    <t>Pepper 'San Joaquin' F1 AAS</t>
  </si>
  <si>
    <t>Capsicum annum 'San Joaquin' F1</t>
  </si>
  <si>
    <t>Pepper 'Sweet Amarillo'</t>
  </si>
  <si>
    <t>Petunia</t>
  </si>
  <si>
    <t>Petunia x hybrida</t>
  </si>
  <si>
    <t>Petunia assortment</t>
  </si>
  <si>
    <t>Philodendron 'Imperial Green'</t>
  </si>
  <si>
    <t>Pineapple</t>
  </si>
  <si>
    <t>Ananas comosus</t>
  </si>
  <si>
    <t>Pineapple Sage</t>
  </si>
  <si>
    <t>Salvia elegans</t>
  </si>
  <si>
    <t>Pink Blush</t>
  </si>
  <si>
    <t>Aloe</t>
  </si>
  <si>
    <t>Pinks 'Cherry Pie'</t>
  </si>
  <si>
    <t>Dianthus 'Cherry Pie'</t>
  </si>
  <si>
    <t>Pinks 'Lip Gloss'</t>
  </si>
  <si>
    <t>Dianthus'Lip Gloss'</t>
  </si>
  <si>
    <t>Bee, B</t>
  </si>
  <si>
    <t>Pinks 'Red Rouge'</t>
  </si>
  <si>
    <t>Dianthus 'Red Rouge'</t>
  </si>
  <si>
    <t>Pinks, 'Cranberry Coctail'  PW</t>
  </si>
  <si>
    <t>Dianthus 'Cranberry Coctail'</t>
  </si>
  <si>
    <t>Pipe Vine</t>
  </si>
  <si>
    <t>Aristolochia macrophylla</t>
  </si>
  <si>
    <t>Pitcher Plant 'Copper Top'</t>
  </si>
  <si>
    <t>Sarracenia 'Copper Top'</t>
  </si>
  <si>
    <t>Polka Dot Plant</t>
  </si>
  <si>
    <t>Hypoestes phyllostachya</t>
  </si>
  <si>
    <t>Prairie Sundrops</t>
  </si>
  <si>
    <t>Oenathera pilosella</t>
  </si>
  <si>
    <t>Pregnant Onion</t>
  </si>
  <si>
    <t>Ornithogalum longibracteatum</t>
  </si>
  <si>
    <t>Prickly Pear Cactus</t>
  </si>
  <si>
    <t>Opuntia</t>
  </si>
  <si>
    <t>Primrose Evening</t>
  </si>
  <si>
    <t>Oenothera biennia</t>
  </si>
  <si>
    <t>Primrose Mexican</t>
  </si>
  <si>
    <t>Oenothera speciosa</t>
  </si>
  <si>
    <t>Purple Heart</t>
  </si>
  <si>
    <t>Tradescantia pallida</t>
  </si>
  <si>
    <t>Purple Passion Flower</t>
  </si>
  <si>
    <t>Passiflora incarnata</t>
  </si>
  <si>
    <t>Ragged Robin 'Petite Henri' PPAF</t>
  </si>
  <si>
    <t>Lychnis 'Petite Henri' PPAF</t>
  </si>
  <si>
    <t>Red Hot Poker 'Orange Blaze'  PW</t>
  </si>
  <si>
    <t>Kniphofia 'Orange Blaze'</t>
  </si>
  <si>
    <t>DR, RR, B, Bee, Hummer</t>
  </si>
  <si>
    <t>Redbud Tree</t>
  </si>
  <si>
    <t>Cercis canadensis</t>
  </si>
  <si>
    <t>Ric Rac Cactus</t>
  </si>
  <si>
    <t>Rigid Verbena</t>
  </si>
  <si>
    <t>Verbena rigida</t>
  </si>
  <si>
    <t>Rose Campion</t>
  </si>
  <si>
    <t>Lychnis coronaria</t>
  </si>
  <si>
    <t>Rosemary</t>
  </si>
  <si>
    <t>Salvia rosmarinus Spenn</t>
  </si>
  <si>
    <t>Royal Catchfly</t>
  </si>
  <si>
    <t>Lynch, Judy</t>
  </si>
  <si>
    <t>Russian Sage</t>
  </si>
  <si>
    <t>Salvia yanglii</t>
  </si>
  <si>
    <t>Russian Sage 'Denim n Lace'  PW</t>
  </si>
  <si>
    <t>Perovskia 'Denim n Lace'</t>
  </si>
  <si>
    <t>DR, Hummers</t>
  </si>
  <si>
    <t>Sage (Woodland) 'Blue Marvel'</t>
  </si>
  <si>
    <t>Salvia nemorosa 'Blue Marvel'</t>
  </si>
  <si>
    <t>DR, RR, Bee, B, hummers</t>
  </si>
  <si>
    <t>Sage (Woodland) 'Rose Marvel'</t>
  </si>
  <si>
    <t>Salvia nemorosa 'Rose Marvel'</t>
  </si>
  <si>
    <t>Salvia</t>
  </si>
  <si>
    <t>Salvia 'Amistad'</t>
  </si>
  <si>
    <t>Salvia x guaranica 'Amistad'</t>
  </si>
  <si>
    <t>Salvia/Sage 'Back to the Fuschia'  PW</t>
  </si>
  <si>
    <t>Salvia 'Back to the Fuchsia'</t>
  </si>
  <si>
    <t>Salvia/Sage 'White Profusion'  PW</t>
  </si>
  <si>
    <t>Salvia'White Profusion'</t>
  </si>
  <si>
    <t>Sansevieria</t>
  </si>
  <si>
    <t>Scarlet Begonia</t>
  </si>
  <si>
    <t>Begonia coccinea</t>
  </si>
  <si>
    <t>Scotch Broom 'Sister Redhead'    PW</t>
  </si>
  <si>
    <t>Cytisus 'Sister Redhead'</t>
  </si>
  <si>
    <t>Sea Holly 'Big Blue'</t>
  </si>
  <si>
    <t>Eryngium 'Big Blue'</t>
  </si>
  <si>
    <t>Sea Holly 'Blue Glitter'</t>
  </si>
  <si>
    <t>Eryngium 'Blue Glitter'</t>
  </si>
  <si>
    <t>Sedge 'Blue Wood'</t>
  </si>
  <si>
    <t>Carex Flaccosperma</t>
  </si>
  <si>
    <t>Sedge Pennsylvania</t>
  </si>
  <si>
    <t>Carex Pensylvanica</t>
  </si>
  <si>
    <t>Sedge 'Plantain Leaf'</t>
  </si>
  <si>
    <t>Carex Plantaginea</t>
  </si>
  <si>
    <t>Sedum 'Angelina'</t>
  </si>
  <si>
    <t>Sedum 'Golden Teardrop'</t>
  </si>
  <si>
    <t>Sedum 'Mojave Jewels' Sapphire</t>
  </si>
  <si>
    <t>Rabbit resistant, B, Bee</t>
  </si>
  <si>
    <t>Sedum Unknown</t>
  </si>
  <si>
    <t>Sedum 'What a Doozie'</t>
  </si>
  <si>
    <t>Sedum, 'Dragons Blood'</t>
  </si>
  <si>
    <t>Sensitive Fern</t>
  </si>
  <si>
    <t>Onoclea sensibilis</t>
  </si>
  <si>
    <t>B</t>
  </si>
  <si>
    <t>Shasta Daisy</t>
  </si>
  <si>
    <t>Leucanthemum x superbum</t>
  </si>
  <si>
    <t>Shasta Daisy 'Becky'</t>
  </si>
  <si>
    <t>Leucanthemum x superbum 'Becky'</t>
  </si>
  <si>
    <t>Leucanthemum x superbum 'Becky'</t>
  </si>
  <si>
    <t>Shasta Daisy 'Ice Cream Dream'</t>
  </si>
  <si>
    <t>Leucanthemum 'Ice Cream Dream'</t>
  </si>
  <si>
    <t>Shasta Daisy 'Snowcap'</t>
  </si>
  <si>
    <t>Leucanthemum superbum 'Snowcap'</t>
  </si>
  <si>
    <t>DR, Bee, B</t>
  </si>
  <si>
    <t>Showy Goldenrod</t>
  </si>
  <si>
    <t>Solidago speciosa</t>
  </si>
  <si>
    <t>Shrubby St John's Wort</t>
  </si>
  <si>
    <t>Siberian bugloss 'Permafrost'</t>
  </si>
  <si>
    <t>Brunnera 'Permafrost'</t>
  </si>
  <si>
    <t>Siberian bugloss 'Sterling Silver'</t>
  </si>
  <si>
    <t>Brunnera macro 'Sterling Silver'</t>
  </si>
  <si>
    <t>Siberian Iris</t>
  </si>
  <si>
    <t>Iris sibirica</t>
  </si>
  <si>
    <t>Wilhelmus, Lynda</t>
  </si>
  <si>
    <t>Silver Ponyfoot</t>
  </si>
  <si>
    <t>Snake Plant</t>
  </si>
  <si>
    <t>Sanseveria</t>
  </si>
  <si>
    <t>Sneezeweed 'Fuego'</t>
  </si>
  <si>
    <t>Helenium autumnale 'Fuego'</t>
  </si>
  <si>
    <t>Sneezeweed 'Salsa'</t>
  </si>
  <si>
    <t>Helenium autumnale 'Salsa'</t>
  </si>
  <si>
    <t>Sneezeweed 'Sombrero'</t>
  </si>
  <si>
    <t>Helenium autumnale 'Sombrero'</t>
  </si>
  <si>
    <t>Soapwort</t>
  </si>
  <si>
    <t>Saponaria officinalis</t>
  </si>
  <si>
    <t>Solomon's Seal</t>
  </si>
  <si>
    <t>Polygonatum biflorum</t>
  </si>
  <si>
    <t>Solomon's Seal dwarf</t>
  </si>
  <si>
    <t>Solomon's Seal varigated</t>
  </si>
  <si>
    <t>Polygonatum odoratum 'Variegatum'</t>
  </si>
  <si>
    <t>Spearmint</t>
  </si>
  <si>
    <t>Mentha spicata</t>
  </si>
  <si>
    <t>Spider Plant</t>
  </si>
  <si>
    <t>Chlorophytum comosum 'Vittatum'</t>
  </si>
  <si>
    <t>Spike Speedwell 'Perfectly Picasso'</t>
  </si>
  <si>
    <t>Veronica 'Perfectly Picasso'</t>
  </si>
  <si>
    <t>Spotted deadnettle 'Purple Dragon'</t>
  </si>
  <si>
    <t>Lamium maculatum 'Purple Dragon'</t>
  </si>
  <si>
    <t>Squash 'Buttercup'</t>
  </si>
  <si>
    <t>Cucurbita maxima 'Buttercup'</t>
  </si>
  <si>
    <t>Squash 'Butternut'</t>
  </si>
  <si>
    <t>Squash 'Early Summer Crookneck'</t>
  </si>
  <si>
    <t>Curcubita pepo 'Early Summer Crookneck'</t>
  </si>
  <si>
    <t>St. John's Wort</t>
  </si>
  <si>
    <t>Hypericum calycinum</t>
  </si>
  <si>
    <t>Starfish Flower</t>
  </si>
  <si>
    <t>Stapelia grandiflora</t>
  </si>
  <si>
    <t>Stoke's Aster 'Blue Danube'</t>
  </si>
  <si>
    <t>Stokesia 'Blue Danube'</t>
  </si>
  <si>
    <t>Stoke's Aster 'Peachie's Pick'</t>
  </si>
  <si>
    <t>Stokesia 'Peachie's Pick'</t>
  </si>
  <si>
    <t>Stonecrop</t>
  </si>
  <si>
    <t>Crassulanceae</t>
  </si>
  <si>
    <t>Stonecrop 'After Dark'</t>
  </si>
  <si>
    <t>Sedum 'After Dark'</t>
  </si>
  <si>
    <t>Stonecrop 'Frosted Fire'</t>
  </si>
  <si>
    <t>Sedum 'Frosted Fire'</t>
  </si>
  <si>
    <t>Strawberry Ever Bearing</t>
  </si>
  <si>
    <t>Fragaria x ananassa</t>
  </si>
  <si>
    <t>Alexandrovich, Marsha</t>
  </si>
  <si>
    <t>4.5" R</t>
  </si>
  <si>
    <t>Stringy Stonecrop</t>
  </si>
  <si>
    <t>Sedum saramentosum</t>
  </si>
  <si>
    <t>Sundrop</t>
  </si>
  <si>
    <t>Sunpatiens assortment</t>
  </si>
  <si>
    <t>Impatienx x hybrida</t>
  </si>
  <si>
    <t>Surprise Lily</t>
  </si>
  <si>
    <t>Lycoris squamigera</t>
  </si>
  <si>
    <t>Sweet Potato Vine 'Blackie'</t>
  </si>
  <si>
    <t>Ipomoea batatas 'Blackie'</t>
  </si>
  <si>
    <t>Sweet Potato Vine 'Margarita'</t>
  </si>
  <si>
    <t>Ipomoea batatas 'Margarita'</t>
  </si>
  <si>
    <t>Sweet Woodruff</t>
  </si>
  <si>
    <t>Galium odoratum</t>
  </si>
  <si>
    <t>Sweetspire 'Fizzy Mizzy'  PW</t>
  </si>
  <si>
    <t>Itea virginica 'Fizzy Mizzy'</t>
  </si>
  <si>
    <t>Tall Garden Phlox 'Red Riding Hood'</t>
  </si>
  <si>
    <t>Phlox 'Red Riding Hood'</t>
  </si>
  <si>
    <t>Tansy</t>
  </si>
  <si>
    <t>Tanacetum vulgare</t>
  </si>
  <si>
    <t>Thanksgiving Cactus</t>
  </si>
  <si>
    <t>Schlumbergera truncata</t>
  </si>
  <si>
    <t>Succulents</t>
  </si>
  <si>
    <t>Schumbergera truncata</t>
  </si>
  <si>
    <t>Tickseed 'Golden Needles'  PW</t>
  </si>
  <si>
    <t>Coreopsis 'Golden Needles'</t>
  </si>
  <si>
    <t>Tickseed 'Hot Paprika'</t>
  </si>
  <si>
    <t>Coreopsis 'Hot Paprika'</t>
  </si>
  <si>
    <t>Tickseed Lobed</t>
  </si>
  <si>
    <t>Coreopsis auriculata</t>
  </si>
  <si>
    <t>Tickseed 'Moonbeam'</t>
  </si>
  <si>
    <t>Coreopsis 'Moonbeam'</t>
  </si>
  <si>
    <t>Tickseed 'Uptick' yellow/red</t>
  </si>
  <si>
    <t>Coreopsis 'Uptick' Yellow &amp; Red</t>
  </si>
  <si>
    <t>Tickseed 'Zesty Zinger'</t>
  </si>
  <si>
    <t>Coreopsis 'Zesty Zinger'</t>
  </si>
  <si>
    <t>Tiger Lily</t>
  </si>
  <si>
    <t>Lilium lancifolium</t>
  </si>
  <si>
    <t>Tiger Tooth Aloe</t>
  </si>
  <si>
    <t>Aloe juvenna</t>
  </si>
  <si>
    <t>Tithonia 'Fiesta del Sol'</t>
  </si>
  <si>
    <t>Tomatillo 'Purple'</t>
  </si>
  <si>
    <t>Physalis ixocarpa 'Purple'</t>
  </si>
  <si>
    <t>Tomatillo</t>
  </si>
  <si>
    <t>Tomatillo 'Verde Puebla'</t>
  </si>
  <si>
    <t>Physalis ixocarpa 'Verde Puebla'</t>
  </si>
  <si>
    <t>Tomato 'A Grappoli D'inverno'</t>
  </si>
  <si>
    <t>Solanum lycopersicum 'A Grappoli D'Inverno'</t>
  </si>
  <si>
    <t>Tomato-Grape</t>
  </si>
  <si>
    <t>Tomato 'Ananas Noire'</t>
  </si>
  <si>
    <t>Solanum lycopersicum 'Ananas Noire'</t>
  </si>
  <si>
    <t>Tomato-Slicer</t>
  </si>
  <si>
    <t>Tomato 'Arkansas Traveler'</t>
  </si>
  <si>
    <t>Solanum lycopersicum 'Arkansas Traveler'</t>
  </si>
  <si>
    <t>Tomato 'Badabing!' F1 AAS</t>
  </si>
  <si>
    <t>Solanum lycopersicum 'Badabing!' F1</t>
  </si>
  <si>
    <t>Tomato-Cherry</t>
  </si>
  <si>
    <t>Tomato 'Beefmaster'</t>
  </si>
  <si>
    <t>Solanum lycopersicum 'Beefmaster'</t>
  </si>
  <si>
    <t>Tomato 'Better Boy' VFN</t>
  </si>
  <si>
    <t>Solanum lycopersicum 'Better Boy'</t>
  </si>
  <si>
    <t>Tomato 'Big Beef' VFFNTA</t>
  </si>
  <si>
    <t>Solanum lycopersicum 'Big Beef'</t>
  </si>
  <si>
    <t>Tomato 'Big Boy'</t>
  </si>
  <si>
    <t>Solanum lycopersicum 'Big Boy'</t>
  </si>
  <si>
    <t>Tomato 'Black Cherry'</t>
  </si>
  <si>
    <t>Solanum lycopersicum 'Black Cherry'</t>
  </si>
  <si>
    <t>Tomato 'Black Krim'</t>
  </si>
  <si>
    <t>Solanum lycopersicum 'Black Krim'</t>
  </si>
  <si>
    <t>Tomato 'Box Car Willie'</t>
  </si>
  <si>
    <t>Solanum lycopersicum 'Box Car Willie'</t>
  </si>
  <si>
    <t>Tomato 'Bradley'</t>
  </si>
  <si>
    <t>Solanum lycopersicum 'Bradley'</t>
  </si>
  <si>
    <t>Tomato 'Brandywine'</t>
  </si>
  <si>
    <t>Solanum lycopersicum 'Brandywine'</t>
  </si>
  <si>
    <t>Tomato 'Brandywine Pink'</t>
  </si>
  <si>
    <t>Solanum lycopersicum 'Brandywine Pink'</t>
  </si>
  <si>
    <t>Tomato 'Campari'</t>
  </si>
  <si>
    <t>Solanum lycopersicum 'Campari'</t>
  </si>
  <si>
    <t>4.5"R</t>
  </si>
  <si>
    <t>Tomato 'Carbon'</t>
  </si>
  <si>
    <t>Solanum lycopersicum 'Carbon'</t>
  </si>
  <si>
    <t>Tomato 'Celebrity' VFFNTA</t>
  </si>
  <si>
    <t>Solanum lycopersicum 'Celebrity'</t>
  </si>
  <si>
    <t>Tomato 'Champion II' VFNT</t>
  </si>
  <si>
    <t>Solanum lycopersicum 'Champion II'</t>
  </si>
  <si>
    <t>Tomato 'Cherokee Carbon'</t>
  </si>
  <si>
    <t>Solanum lycopersicum 'Cherokee Carbon'</t>
  </si>
  <si>
    <t>Tomato 'Cherokee Chocolate'</t>
  </si>
  <si>
    <t>Solanum lycopersicum 'Cherokee Chocolate'</t>
  </si>
  <si>
    <t>Tomato 'Cherokee Purple'</t>
  </si>
  <si>
    <t>Solanum lycopersicum 'Cherokee Purple'</t>
  </si>
  <si>
    <t>Tomato 'Dester'</t>
  </si>
  <si>
    <t>Solanum lycopersicum 'Dester'</t>
  </si>
  <si>
    <t>Tomato 'Early Girl' VFF</t>
  </si>
  <si>
    <t>Solanum lycopersicum 'Early Girl</t>
  </si>
  <si>
    <t>Tomato 'Fantastico'</t>
  </si>
  <si>
    <t>Solanum lycopersicum 'Fantastico'</t>
  </si>
  <si>
    <t>Tomato-Baby Plum</t>
  </si>
  <si>
    <t>Tomato 'Fireworks'</t>
  </si>
  <si>
    <t>Solanum lycopersicum 'Fireworks'</t>
  </si>
  <si>
    <t>Tomato 'Green Zebra'</t>
  </si>
  <si>
    <t>Solanum lycopersicum 'Green Zebra'</t>
  </si>
  <si>
    <t>Tomato-Dwarf Slicer</t>
  </si>
  <si>
    <t>Tomato 'Husky Red Cherry'</t>
  </si>
  <si>
    <t>Solanum lycopersicum 'Husky Red'</t>
  </si>
  <si>
    <t>Tomato 'Jet Star' VF</t>
  </si>
  <si>
    <t>Solanum lycopersicum 'Jet Star'</t>
  </si>
  <si>
    <t>Tomato 'Legend'</t>
  </si>
  <si>
    <t>Solanum lycopersicum 'Legend'</t>
  </si>
  <si>
    <t>Tomato 'Lemon Boy'</t>
  </si>
  <si>
    <t>Solanum lycopersicum 'Lemon Boy'</t>
  </si>
  <si>
    <t>Tomato 'Lillians Yellow'</t>
  </si>
  <si>
    <t>Solanum lycopersicum 'Lillians Yellow'</t>
  </si>
  <si>
    <t>Tomato 'Mama Leone'</t>
  </si>
  <si>
    <t>Solanum lycopersicum 'Mama Leone'</t>
  </si>
  <si>
    <t>Tomato-Paste</t>
  </si>
  <si>
    <t>Tomato 'Mortgage Lifter'</t>
  </si>
  <si>
    <t>Solanum lycopersicum 'Mortgage Lifter'</t>
  </si>
  <si>
    <t>Tomato 'New Big Dwarf'</t>
  </si>
  <si>
    <t>Solanum lycopersicum 'New Big Dwarf'</t>
  </si>
  <si>
    <t>Tomato 'Pink Fang'</t>
  </si>
  <si>
    <t>Solanum lycopersicum 'Pink Fang'</t>
  </si>
  <si>
    <t>Tomato 'Red Cherry'</t>
  </si>
  <si>
    <t>Solanum lycopersicum 'Red Cherry'</t>
  </si>
  <si>
    <t>Tomato 'Roma' VF</t>
  </si>
  <si>
    <t>Solanum lycopersicum 'Roma'</t>
  </si>
  <si>
    <t>Tomato 'San Marzano'</t>
  </si>
  <si>
    <t>Solanum lycopersicum 'San Marzano'</t>
  </si>
  <si>
    <t>Tomato 'Sugary'</t>
  </si>
  <si>
    <t>Solanum lycopersicum 'Sugary'</t>
  </si>
  <si>
    <t>Tomato 'Sun Gold'</t>
  </si>
  <si>
    <t>Solanum lycopersicum 'Sun Gold'</t>
  </si>
  <si>
    <t>Tomato 'Sun Orange'</t>
  </si>
  <si>
    <t>Solanum lycopersicum 'Sun Orange'</t>
  </si>
  <si>
    <t>Tomato 'Sun Sugar' FT</t>
  </si>
  <si>
    <t>Solanum lycopersicum</t>
  </si>
  <si>
    <t>Solanum lycopersicum 'Sun Sugar'</t>
  </si>
  <si>
    <t>Tomato 'Sungold'</t>
  </si>
  <si>
    <t>Tomato 'Sweet 100'</t>
  </si>
  <si>
    <t>Tomato 'Sweet Gold' FT</t>
  </si>
  <si>
    <t>Solanum lycopersicum 'Sweet Gold'</t>
  </si>
  <si>
    <t>Tomato, 'Pineapple'</t>
  </si>
  <si>
    <t>Tovara virginia</t>
  </si>
  <si>
    <t>Trumpet Jade</t>
  </si>
  <si>
    <t>Crassula ovata</t>
  </si>
  <si>
    <t>Turtle Vine</t>
  </si>
  <si>
    <t>Callisia repens</t>
  </si>
  <si>
    <t>Umbrella Tree</t>
  </si>
  <si>
    <t>Schefflera actinophylla</t>
  </si>
  <si>
    <t>Upright Elephant Ear</t>
  </si>
  <si>
    <t>1gal</t>
  </si>
  <si>
    <t>Verbena, Trailing assortment (some upright)</t>
  </si>
  <si>
    <t>Vinca 'Cora'</t>
  </si>
  <si>
    <t>Catharanthus roseus</t>
  </si>
  <si>
    <t>Brumfield, Mark</t>
  </si>
  <si>
    <t>Wallflower 'Bronze Rose'</t>
  </si>
  <si>
    <t>Erysimum Erysistible 'Bronze Rose'</t>
  </si>
  <si>
    <t>Wandering Jew</t>
  </si>
  <si>
    <t>Tradescantia zebrina</t>
  </si>
  <si>
    <t>Wax begonia</t>
  </si>
  <si>
    <t>Begonia x semperflourenscultorum</t>
  </si>
  <si>
    <t>Weigela florida,'Spilled Wine'  PW</t>
  </si>
  <si>
    <t>Weigela, 'Spilled Wine'</t>
  </si>
  <si>
    <t>White Lace Euphorbia</t>
  </si>
  <si>
    <t>Euphorbia leucocephala</t>
  </si>
  <si>
    <t>Wild Bergamot</t>
  </si>
  <si>
    <t>Monarda fistulosa</t>
  </si>
  <si>
    <t>Willowleaf Bluestar</t>
  </si>
  <si>
    <t>Amsonia tabernaemontana</t>
  </si>
  <si>
    <t>Wine Cups</t>
  </si>
  <si>
    <t>Callirhoe involucrata</t>
  </si>
  <si>
    <t>Winter Savory</t>
  </si>
  <si>
    <t>Satureja offinalis</t>
  </si>
  <si>
    <t>Wisteria</t>
  </si>
  <si>
    <t>Wisteria floribundy</t>
  </si>
  <si>
    <t>Yarrow</t>
  </si>
  <si>
    <t>Achillea millefolium</t>
  </si>
  <si>
    <t>Yarrow 'Firefly Diamond'  PW</t>
  </si>
  <si>
    <t>Achillea 'Firefly Diamond'</t>
  </si>
  <si>
    <t>Yarrow 'Firefly Red Pop'  PW</t>
  </si>
  <si>
    <t>Achillea 'Firefly Red Pop'</t>
  </si>
  <si>
    <t>Yarrow 'Firefly Sunshine'  PW</t>
  </si>
  <si>
    <t>Achillea 'Firefly Sunshine'</t>
  </si>
  <si>
    <t>Yucca</t>
  </si>
  <si>
    <t>Yucca filamentosa</t>
  </si>
  <si>
    <t>Yucca gloriosa</t>
  </si>
  <si>
    <t>Zebra Plant</t>
  </si>
  <si>
    <t>Haworthia fasciata</t>
  </si>
  <si>
    <t>COMMON NAME</t>
  </si>
  <si>
    <t>SCIENTIFIC NAME</t>
  </si>
  <si>
    <t>QTY</t>
  </si>
  <si>
    <t>SECTION</t>
  </si>
  <si>
    <t>DEER RESISTANT (DR),  BEE, BIRDS (B), NATIVE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</si>
</sst>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2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rgb="FF202124"/>
      <name val="Aptos Display"/>
      <family val="2"/>
      <scheme val="maj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9"/>
      <color theme="1" tint="0.14999847407452621"/>
      <name val="Calibri"/>
      <family val="2"/>
    </font>
    <font>
      <sz val="12"/>
      <color rgb="FFFF0000"/>
      <name val="Calibri"/>
      <family val="2"/>
    </font>
    <font>
      <sz val="12"/>
      <color rgb="FF4D5156"/>
      <name val="Aptos Narrow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2"/>
      <color rgb="FFFF0000"/>
      <name val="Aptos Narrow"/>
      <family val="2"/>
      <scheme val="minor"/>
    </font>
    <font>
      <sz val="12"/>
      <color rgb="FF040C28"/>
      <name val="Aptos Narrow"/>
      <family val="2"/>
      <scheme val="minor"/>
    </font>
    <font>
      <sz val="10"/>
      <color rgb="FF222222"/>
      <name val="Verdana"/>
      <family val="2"/>
    </font>
    <font>
      <sz val="12"/>
      <color theme="3"/>
      <name val="Calibri"/>
      <family val="2"/>
    </font>
    <font>
      <sz val="12"/>
      <color rgb="FF1F1F1F"/>
      <name val="Aptos Narrow"/>
      <family val="2"/>
      <scheme val="minor"/>
    </font>
    <font>
      <sz val="12"/>
      <color rgb="FF5F6368"/>
      <name val="Aptos Display"/>
      <family val="2"/>
      <scheme val="major"/>
    </font>
    <font>
      <sz val="12"/>
      <color rgb="FF181E00"/>
      <name val="Aptos Display"/>
      <family val="2"/>
      <scheme val="major"/>
    </font>
    <font>
      <sz val="12"/>
      <color rgb="FF212121"/>
      <name val="Aptos Display"/>
      <family val="2"/>
      <scheme val="major"/>
    </font>
    <font>
      <sz val="10"/>
      <color rgb="FF212121"/>
      <name val="Aptos Display"/>
      <family val="2"/>
      <scheme val="major"/>
    </font>
    <font>
      <sz val="12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center" wrapText="1"/>
    </xf>
    <xf numFmtId="164" fontId="4" fillId="2" borderId="2" xfId="0" applyNumberFormat="1" applyFont="1" applyFill="1" applyBorder="1"/>
    <xf numFmtId="164" fontId="5" fillId="0" borderId="2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wrapText="1"/>
    </xf>
    <xf numFmtId="0" fontId="1" fillId="0" borderId="3" xfId="0" applyFont="1" applyBorder="1"/>
    <xf numFmtId="16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164" fontId="4" fillId="2" borderId="4" xfId="0" applyNumberFormat="1" applyFont="1" applyFill="1" applyBorder="1"/>
    <xf numFmtId="164" fontId="5" fillId="0" borderId="4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164" fontId="1" fillId="2" borderId="4" xfId="0" applyNumberFormat="1" applyFont="1" applyFill="1" applyBorder="1"/>
    <xf numFmtId="165" fontId="1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horizontal="right" wrapText="1"/>
    </xf>
    <xf numFmtId="0" fontId="1" fillId="0" borderId="4" xfId="0" applyFont="1" applyBorder="1"/>
    <xf numFmtId="0" fontId="2" fillId="0" borderId="4" xfId="0" applyFont="1" applyBorder="1"/>
    <xf numFmtId="165" fontId="7" fillId="2" borderId="4" xfId="0" applyNumberFormat="1" applyFont="1" applyFill="1" applyBorder="1" applyAlignment="1">
      <alignment horizontal="center" wrapText="1" shrinkToFit="1"/>
    </xf>
    <xf numFmtId="164" fontId="1" fillId="0" borderId="3" xfId="0" applyNumberFormat="1" applyFont="1" applyBorder="1"/>
    <xf numFmtId="164" fontId="1" fillId="3" borderId="3" xfId="0" applyNumberFormat="1" applyFont="1" applyFill="1" applyBorder="1"/>
    <xf numFmtId="0" fontId="1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/>
    <xf numFmtId="164" fontId="1" fillId="3" borderId="4" xfId="0" applyNumberFormat="1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horizontal="right"/>
    </xf>
    <xf numFmtId="0" fontId="9" fillId="0" borderId="4" xfId="0" applyFont="1" applyBorder="1"/>
    <xf numFmtId="0" fontId="1" fillId="0" borderId="4" xfId="0" quotePrefix="1" applyFont="1" applyBorder="1" applyAlignment="1">
      <alignment horizontal="center"/>
    </xf>
    <xf numFmtId="164" fontId="3" fillId="0" borderId="4" xfId="0" applyNumberFormat="1" applyFont="1" applyBorder="1"/>
    <xf numFmtId="164" fontId="8" fillId="0" borderId="4" xfId="0" applyNumberFormat="1" applyFont="1" applyBorder="1"/>
    <xf numFmtId="0" fontId="1" fillId="2" borderId="3" xfId="0" applyFont="1" applyFill="1" applyBorder="1"/>
    <xf numFmtId="0" fontId="3" fillId="2" borderId="4" xfId="0" applyFont="1" applyFill="1" applyBorder="1" applyAlignment="1">
      <alignment horizontal="center"/>
    </xf>
    <xf numFmtId="165" fontId="10" fillId="2" borderId="4" xfId="0" applyNumberFormat="1" applyFont="1" applyFill="1" applyBorder="1" applyAlignment="1">
      <alignment horizontal="center"/>
    </xf>
    <xf numFmtId="0" fontId="3" fillId="0" borderId="3" xfId="0" applyFont="1" applyBorder="1"/>
    <xf numFmtId="164" fontId="1" fillId="2" borderId="3" xfId="0" applyNumberFormat="1" applyFont="1" applyFill="1" applyBorder="1"/>
    <xf numFmtId="165" fontId="11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4" xfId="0" quotePrefix="1" applyFont="1" applyFill="1" applyBorder="1" applyAlignment="1">
      <alignment horizontal="center"/>
    </xf>
    <xf numFmtId="0" fontId="1" fillId="3" borderId="3" xfId="0" applyFont="1" applyFill="1" applyBorder="1"/>
    <xf numFmtId="16" fontId="1" fillId="0" borderId="4" xfId="0" quotePrefix="1" applyNumberFormat="1" applyFont="1" applyBorder="1" applyAlignment="1">
      <alignment horizontal="center"/>
    </xf>
    <xf numFmtId="164" fontId="3" fillId="0" borderId="3" xfId="0" applyNumberFormat="1" applyFont="1" applyBorder="1"/>
    <xf numFmtId="164" fontId="12" fillId="2" borderId="3" xfId="0" applyNumberFormat="1" applyFont="1" applyFill="1" applyBorder="1"/>
    <xf numFmtId="164" fontId="6" fillId="0" borderId="4" xfId="0" applyNumberFormat="1" applyFont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3" fillId="3" borderId="4" xfId="0" applyNumberFormat="1" applyFont="1" applyFill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" fillId="2" borderId="4" xfId="0" applyFont="1" applyFill="1" applyBorder="1"/>
    <xf numFmtId="165" fontId="12" fillId="2" borderId="4" xfId="0" applyNumberFormat="1" applyFont="1" applyFill="1" applyBorder="1" applyAlignment="1">
      <alignment horizontal="center"/>
    </xf>
    <xf numFmtId="164" fontId="12" fillId="0" borderId="3" xfId="0" applyNumberFormat="1" applyFont="1" applyBorder="1" applyAlignment="1">
      <alignment wrapText="1"/>
    </xf>
    <xf numFmtId="0" fontId="5" fillId="0" borderId="3" xfId="0" applyFont="1" applyBorder="1"/>
    <xf numFmtId="0" fontId="3" fillId="2" borderId="3" xfId="0" applyFont="1" applyFill="1" applyBorder="1"/>
    <xf numFmtId="164" fontId="6" fillId="0" borderId="3" xfId="0" applyNumberFormat="1" applyFont="1" applyBorder="1" applyAlignment="1">
      <alignment wrapText="1"/>
    </xf>
    <xf numFmtId="0" fontId="12" fillId="0" borderId="4" xfId="0" applyFont="1" applyBorder="1"/>
    <xf numFmtId="165" fontId="4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14" fillId="3" borderId="4" xfId="0" applyFont="1" applyFill="1" applyBorder="1"/>
    <xf numFmtId="165" fontId="1" fillId="2" borderId="4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164" fontId="1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 wrapText="1"/>
    </xf>
    <xf numFmtId="164" fontId="12" fillId="2" borderId="4" xfId="0" applyNumberFormat="1" applyFont="1" applyFill="1" applyBorder="1" applyAlignment="1">
      <alignment wrapText="1"/>
    </xf>
    <xf numFmtId="165" fontId="11" fillId="2" borderId="4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164" fontId="3" fillId="2" borderId="4" xfId="0" applyNumberFormat="1" applyFont="1" applyFill="1" applyBorder="1"/>
    <xf numFmtId="164" fontId="12" fillId="0" borderId="3" xfId="0" applyNumberFormat="1" applyFont="1" applyBorder="1"/>
    <xf numFmtId="0" fontId="5" fillId="0" borderId="4" xfId="0" applyFont="1" applyBorder="1" applyAlignment="1">
      <alignment horizontal="center"/>
    </xf>
    <xf numFmtId="164" fontId="12" fillId="2" borderId="3" xfId="0" applyNumberFormat="1" applyFont="1" applyFill="1" applyBorder="1" applyAlignment="1">
      <alignment wrapText="1"/>
    </xf>
    <xf numFmtId="1" fontId="1" fillId="0" borderId="4" xfId="0" applyNumberFormat="1" applyFont="1" applyBorder="1" applyAlignment="1">
      <alignment horizontal="center"/>
    </xf>
    <xf numFmtId="0" fontId="1" fillId="3" borderId="4" xfId="0" applyFont="1" applyFill="1" applyBorder="1"/>
    <xf numFmtId="164" fontId="8" fillId="3" borderId="4" xfId="0" applyNumberFormat="1" applyFont="1" applyFill="1" applyBorder="1" applyAlignment="1">
      <alignment horizontal="right" wrapText="1"/>
    </xf>
    <xf numFmtId="0" fontId="6" fillId="0" borderId="3" xfId="0" applyFont="1" applyBorder="1"/>
    <xf numFmtId="164" fontId="6" fillId="0" borderId="4" xfId="0" applyNumberFormat="1" applyFont="1" applyBorder="1"/>
    <xf numFmtId="164" fontId="1" fillId="0" borderId="5" xfId="0" applyNumberFormat="1" applyFont="1" applyBorder="1"/>
    <xf numFmtId="0" fontId="15" fillId="0" borderId="6" xfId="0" applyFont="1" applyBorder="1"/>
    <xf numFmtId="0" fontId="15" fillId="0" borderId="4" xfId="0" applyFont="1" applyBorder="1"/>
    <xf numFmtId="0" fontId="1" fillId="2" borderId="4" xfId="0" applyFont="1" applyFill="1" applyBorder="1" applyAlignment="1">
      <alignment wrapText="1"/>
    </xf>
    <xf numFmtId="1" fontId="16" fillId="2" borderId="4" xfId="0" applyNumberFormat="1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164" fontId="1" fillId="0" borderId="6" xfId="0" applyNumberFormat="1" applyFont="1" applyBorder="1"/>
    <xf numFmtId="165" fontId="7" fillId="3" borderId="4" xfId="0" applyNumberFormat="1" applyFont="1" applyFill="1" applyBorder="1" applyAlignment="1">
      <alignment horizontal="center" wrapText="1"/>
    </xf>
    <xf numFmtId="0" fontId="9" fillId="0" borderId="3" xfId="0" applyFont="1" applyBorder="1"/>
    <xf numFmtId="165" fontId="6" fillId="2" borderId="4" xfId="0" quotePrefix="1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17" fillId="0" borderId="4" xfId="0" applyFont="1" applyBorder="1"/>
    <xf numFmtId="0" fontId="18" fillId="0" borderId="4" xfId="0" applyFont="1" applyBorder="1"/>
    <xf numFmtId="0" fontId="1" fillId="3" borderId="0" xfId="0" applyFont="1" applyFill="1"/>
    <xf numFmtId="164" fontId="12" fillId="0" borderId="4" xfId="0" applyNumberFormat="1" applyFont="1" applyBorder="1"/>
    <xf numFmtId="1" fontId="1" fillId="2" borderId="4" xfId="0" applyNumberFormat="1" applyFont="1" applyFill="1" applyBorder="1" applyAlignment="1">
      <alignment horizontal="center" wrapText="1"/>
    </xf>
    <xf numFmtId="0" fontId="19" fillId="0" borderId="4" xfId="0" applyFont="1" applyBorder="1"/>
    <xf numFmtId="0" fontId="16" fillId="0" borderId="4" xfId="0" applyFont="1" applyBorder="1" applyAlignment="1">
      <alignment horizontal="center"/>
    </xf>
    <xf numFmtId="164" fontId="11" fillId="0" borderId="4" xfId="0" applyNumberFormat="1" applyFont="1" applyBorder="1" applyAlignment="1">
      <alignment wrapText="1"/>
    </xf>
    <xf numFmtId="0" fontId="6" fillId="2" borderId="4" xfId="0" applyFont="1" applyFill="1" applyBorder="1"/>
    <xf numFmtId="0" fontId="16" fillId="2" borderId="4" xfId="0" applyFont="1" applyFill="1" applyBorder="1" applyAlignment="1">
      <alignment horizontal="center"/>
    </xf>
    <xf numFmtId="0" fontId="20" fillId="0" borderId="4" xfId="0" applyFont="1" applyBorder="1"/>
    <xf numFmtId="0" fontId="4" fillId="2" borderId="4" xfId="0" applyFont="1" applyFill="1" applyBorder="1" applyAlignment="1">
      <alignment horizontal="center"/>
    </xf>
    <xf numFmtId="0" fontId="1" fillId="0" borderId="3" xfId="0" quotePrefix="1" applyFont="1" applyBorder="1"/>
    <xf numFmtId="0" fontId="21" fillId="0" borderId="4" xfId="0" applyFont="1" applyBorder="1"/>
    <xf numFmtId="164" fontId="3" fillId="0" borderId="4" xfId="0" applyNumberFormat="1" applyFont="1" applyBorder="1" applyAlignment="1">
      <alignment horizontal="right" wrapText="1"/>
    </xf>
    <xf numFmtId="0" fontId="21" fillId="0" borderId="4" xfId="0" applyFont="1" applyBorder="1" applyAlignment="1">
      <alignment wrapText="1"/>
    </xf>
    <xf numFmtId="165" fontId="12" fillId="2" borderId="4" xfId="0" applyNumberFormat="1" applyFont="1" applyFill="1" applyBorder="1" applyAlignment="1">
      <alignment horizontal="center" wrapText="1"/>
    </xf>
    <xf numFmtId="164" fontId="2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196C-0330-4297-83BC-C33497EEC8E6}">
  <dimension ref="A1:Z556"/>
  <sheetViews>
    <sheetView tabSelected="1" topLeftCell="A74" workbookViewId="0">
      <selection sqref="A1:Z1"/>
    </sheetView>
  </sheetViews>
  <sheetFormatPr defaultRowHeight="14.4" x14ac:dyDescent="0.3"/>
  <cols>
    <col min="1" max="1" width="45.33203125" customWidth="1"/>
    <col min="2" max="2" width="34.5546875" customWidth="1"/>
    <col min="3" max="5" width="0" hidden="1" customWidth="1"/>
    <col min="7" max="23" width="0" hidden="1" customWidth="1"/>
    <col min="24" max="24" width="17.109375" customWidth="1"/>
    <col min="25" max="25" width="0" hidden="1" customWidth="1"/>
    <col min="26" max="26" width="21.5546875" customWidth="1"/>
  </cols>
  <sheetData>
    <row r="1" spans="1:26" ht="33.9" customHeight="1" x14ac:dyDescent="0.3">
      <c r="A1" s="124" t="s">
        <v>1048</v>
      </c>
      <c r="B1" s="124" t="s">
        <v>1049</v>
      </c>
      <c r="C1" s="125"/>
      <c r="D1" s="125"/>
      <c r="E1" s="125"/>
      <c r="F1" s="124" t="s">
        <v>1050</v>
      </c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4" t="s">
        <v>1051</v>
      </c>
      <c r="Y1" s="125"/>
      <c r="Z1" s="126" t="s">
        <v>1052</v>
      </c>
    </row>
    <row r="2" spans="1:26" ht="15.6" x14ac:dyDescent="0.3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>
        <v>25</v>
      </c>
      <c r="G2" s="3"/>
      <c r="H2" s="6"/>
      <c r="I2" s="6"/>
      <c r="J2" s="6"/>
      <c r="K2" s="6"/>
      <c r="L2" s="6"/>
      <c r="M2" s="7"/>
      <c r="N2" s="6"/>
      <c r="O2" s="6"/>
      <c r="P2" s="8"/>
      <c r="Q2" s="7"/>
      <c r="R2" s="6"/>
      <c r="S2" s="6"/>
      <c r="T2" s="9"/>
      <c r="U2" s="9"/>
      <c r="V2" s="10"/>
      <c r="W2" s="11"/>
      <c r="X2" s="12" t="s">
        <v>5</v>
      </c>
      <c r="Y2" s="13"/>
      <c r="Z2" s="14"/>
    </row>
    <row r="3" spans="1:26" ht="15.6" x14ac:dyDescent="0.3">
      <c r="A3" s="15" t="s">
        <v>0</v>
      </c>
      <c r="B3" s="16" t="s">
        <v>6</v>
      </c>
      <c r="C3" s="17" t="s">
        <v>7</v>
      </c>
      <c r="D3" s="18" t="s">
        <v>8</v>
      </c>
      <c r="E3" s="19"/>
      <c r="F3" s="20">
        <v>7</v>
      </c>
      <c r="G3" s="17"/>
      <c r="H3" s="16"/>
      <c r="I3" s="16"/>
      <c r="J3" s="16"/>
      <c r="K3" s="16"/>
      <c r="L3" s="16"/>
      <c r="M3" s="21"/>
      <c r="N3" s="16"/>
      <c r="O3" s="16"/>
      <c r="P3" s="22"/>
      <c r="Q3" s="21"/>
      <c r="R3" s="16"/>
      <c r="S3" s="16"/>
      <c r="T3" s="23"/>
      <c r="U3" s="23"/>
      <c r="V3" s="24"/>
      <c r="W3" s="18"/>
      <c r="X3" s="25" t="s">
        <v>9</v>
      </c>
      <c r="Y3" s="26"/>
      <c r="Z3" s="27"/>
    </row>
    <row r="4" spans="1:26" ht="15.6" x14ac:dyDescent="0.3">
      <c r="A4" s="15" t="s">
        <v>0</v>
      </c>
      <c r="B4" s="16" t="s">
        <v>6</v>
      </c>
      <c r="C4" s="17" t="s">
        <v>7</v>
      </c>
      <c r="D4" s="18" t="s">
        <v>10</v>
      </c>
      <c r="E4" s="28"/>
      <c r="F4" s="20">
        <v>2</v>
      </c>
      <c r="G4" s="17"/>
      <c r="H4" s="16"/>
      <c r="I4" s="16"/>
      <c r="J4" s="16"/>
      <c r="K4" s="16"/>
      <c r="L4" s="16"/>
      <c r="M4" s="21"/>
      <c r="N4" s="16"/>
      <c r="O4" s="16"/>
      <c r="P4" s="16"/>
      <c r="Q4" s="21"/>
      <c r="R4" s="16"/>
      <c r="S4" s="16"/>
      <c r="T4" s="23"/>
      <c r="U4" s="23"/>
      <c r="V4" s="24"/>
      <c r="W4" s="18"/>
      <c r="X4" s="25" t="s">
        <v>9</v>
      </c>
      <c r="Y4" s="29"/>
      <c r="Z4" s="27"/>
    </row>
    <row r="5" spans="1:26" ht="15.6" x14ac:dyDescent="0.3">
      <c r="A5" s="15" t="s">
        <v>11</v>
      </c>
      <c r="B5" s="16"/>
      <c r="C5" s="17" t="s">
        <v>7</v>
      </c>
      <c r="D5" s="19" t="s">
        <v>12</v>
      </c>
      <c r="E5" s="19"/>
      <c r="F5" s="20">
        <v>19</v>
      </c>
      <c r="G5" s="30"/>
      <c r="H5" s="16"/>
      <c r="I5" s="16"/>
      <c r="J5" s="16"/>
      <c r="K5" s="16"/>
      <c r="L5" s="16"/>
      <c r="M5" s="21"/>
      <c r="N5" s="16"/>
      <c r="O5" s="16"/>
      <c r="P5" s="22">
        <v>7.0000000000000007E-2</v>
      </c>
      <c r="Q5" s="31"/>
      <c r="R5" s="16"/>
      <c r="S5" s="16"/>
      <c r="T5" s="23"/>
      <c r="U5" s="23"/>
      <c r="V5" s="24"/>
      <c r="W5" s="18"/>
      <c r="X5" s="25" t="s">
        <v>9</v>
      </c>
      <c r="Y5" s="26"/>
      <c r="Z5" s="27"/>
    </row>
    <row r="6" spans="1:26" ht="15.6" x14ac:dyDescent="0.3">
      <c r="A6" s="15" t="s">
        <v>13</v>
      </c>
      <c r="B6" s="16" t="s">
        <v>14</v>
      </c>
      <c r="C6" s="17" t="s">
        <v>15</v>
      </c>
      <c r="D6" s="19"/>
      <c r="E6" s="19">
        <v>1</v>
      </c>
      <c r="F6" s="17">
        <v>21</v>
      </c>
      <c r="G6" s="17">
        <v>21</v>
      </c>
      <c r="H6" s="16">
        <v>2.5</v>
      </c>
      <c r="I6" s="16"/>
      <c r="J6" s="16">
        <v>0.15</v>
      </c>
      <c r="K6" s="16">
        <v>0.18</v>
      </c>
      <c r="L6" s="16"/>
      <c r="M6" s="21">
        <v>0.26</v>
      </c>
      <c r="N6" s="16">
        <f>F6*(H6+I6+J6+K6+L6+M6)</f>
        <v>64.89</v>
      </c>
      <c r="O6" s="16"/>
      <c r="P6" s="22"/>
      <c r="Q6" s="31"/>
      <c r="R6" s="16">
        <v>0.3</v>
      </c>
      <c r="S6" s="16">
        <f>H6+I6+J6+K6+L6+M6+O6+P6+Q6+R6</f>
        <v>3.3899999999999997</v>
      </c>
      <c r="T6" s="23">
        <f>S6*3</f>
        <v>10.169999999999998</v>
      </c>
      <c r="U6" s="23">
        <v>11</v>
      </c>
      <c r="V6" s="24">
        <v>5.5</v>
      </c>
      <c r="W6" s="18">
        <f>F6/8</f>
        <v>2.625</v>
      </c>
      <c r="X6" s="25" t="s">
        <v>16</v>
      </c>
      <c r="Y6" s="26"/>
      <c r="Z6" s="27"/>
    </row>
    <row r="7" spans="1:26" ht="15.6" x14ac:dyDescent="0.3">
      <c r="A7" s="15" t="s">
        <v>17</v>
      </c>
      <c r="B7" s="16" t="s">
        <v>18</v>
      </c>
      <c r="C7" s="17" t="s">
        <v>19</v>
      </c>
      <c r="D7" s="18"/>
      <c r="E7" s="19">
        <v>1</v>
      </c>
      <c r="F7" s="20">
        <v>32</v>
      </c>
      <c r="G7" s="17">
        <v>32</v>
      </c>
      <c r="H7" s="16">
        <v>1.95</v>
      </c>
      <c r="I7" s="16"/>
      <c r="J7" s="16">
        <v>0.16</v>
      </c>
      <c r="K7" s="16">
        <v>0.19</v>
      </c>
      <c r="L7" s="16"/>
      <c r="M7" s="21">
        <v>0.26</v>
      </c>
      <c r="N7" s="16">
        <f>F7*(H7+I7+J7+K7+L7+M7)</f>
        <v>81.919999999999987</v>
      </c>
      <c r="O7" s="16"/>
      <c r="P7" s="22"/>
      <c r="Q7" s="21"/>
      <c r="R7" s="16">
        <v>0.5</v>
      </c>
      <c r="S7" s="16">
        <f>H7+I7+J7+K7+L7+M7+O7+P7+Q7+R7</f>
        <v>3.0599999999999996</v>
      </c>
      <c r="T7" s="23">
        <f>S7*3</f>
        <v>9.18</v>
      </c>
      <c r="U7" s="23">
        <v>11</v>
      </c>
      <c r="V7" s="17" t="s">
        <v>20</v>
      </c>
      <c r="W7" s="18">
        <f>F7/6</f>
        <v>5.333333333333333</v>
      </c>
      <c r="X7" s="25" t="s">
        <v>16</v>
      </c>
      <c r="Y7" s="32"/>
      <c r="Z7" s="33" t="s">
        <v>21</v>
      </c>
    </row>
    <row r="8" spans="1:26" ht="15.6" x14ac:dyDescent="0.3">
      <c r="A8" s="15" t="s">
        <v>22</v>
      </c>
      <c r="B8" s="16"/>
      <c r="C8" s="17" t="s">
        <v>2</v>
      </c>
      <c r="D8" s="19" t="s">
        <v>3</v>
      </c>
      <c r="E8" s="19" t="s">
        <v>4</v>
      </c>
      <c r="F8" s="17">
        <v>5</v>
      </c>
      <c r="G8" s="17"/>
      <c r="H8" s="16"/>
      <c r="I8" s="16"/>
      <c r="J8" s="16"/>
      <c r="K8" s="16"/>
      <c r="L8" s="16"/>
      <c r="M8" s="21"/>
      <c r="N8" s="16"/>
      <c r="O8" s="16"/>
      <c r="P8" s="22"/>
      <c r="Q8" s="31"/>
      <c r="R8" s="34"/>
      <c r="S8" s="16"/>
      <c r="T8" s="35"/>
      <c r="U8" s="35"/>
      <c r="V8" s="24"/>
      <c r="W8" s="18"/>
      <c r="X8" s="25" t="s">
        <v>5</v>
      </c>
      <c r="Y8" s="26"/>
      <c r="Z8" s="27"/>
    </row>
    <row r="9" spans="1:26" ht="15.6" x14ac:dyDescent="0.3">
      <c r="A9" s="15" t="s">
        <v>23</v>
      </c>
      <c r="B9" s="36" t="s">
        <v>24</v>
      </c>
      <c r="C9" s="17" t="s">
        <v>2</v>
      </c>
      <c r="D9" s="18" t="s">
        <v>3</v>
      </c>
      <c r="E9" s="19" t="s">
        <v>4</v>
      </c>
      <c r="F9" s="20">
        <v>10</v>
      </c>
      <c r="G9" s="17"/>
      <c r="H9" s="16"/>
      <c r="I9" s="16"/>
      <c r="J9" s="16"/>
      <c r="K9" s="16"/>
      <c r="L9" s="16"/>
      <c r="M9" s="21"/>
      <c r="N9" s="16"/>
      <c r="O9" s="16"/>
      <c r="P9" s="16"/>
      <c r="Q9" s="16"/>
      <c r="R9" s="34"/>
      <c r="S9" s="16"/>
      <c r="T9" s="23"/>
      <c r="U9" s="23"/>
      <c r="V9" s="24"/>
      <c r="W9" s="18"/>
      <c r="X9" s="25" t="s">
        <v>5</v>
      </c>
      <c r="Y9" s="26"/>
      <c r="Z9" s="27"/>
    </row>
    <row r="10" spans="1:26" ht="15.6" x14ac:dyDescent="0.3">
      <c r="A10" s="15" t="s">
        <v>25</v>
      </c>
      <c r="B10" s="16" t="s">
        <v>26</v>
      </c>
      <c r="C10" s="17" t="s">
        <v>7</v>
      </c>
      <c r="D10" s="19" t="s">
        <v>10</v>
      </c>
      <c r="E10" s="19"/>
      <c r="F10" s="17">
        <v>15</v>
      </c>
      <c r="G10" s="17"/>
      <c r="H10" s="16"/>
      <c r="I10" s="16"/>
      <c r="J10" s="16"/>
      <c r="K10" s="16"/>
      <c r="L10" s="16"/>
      <c r="M10" s="21"/>
      <c r="N10" s="16"/>
      <c r="O10" s="16"/>
      <c r="P10" s="22"/>
      <c r="Q10" s="16"/>
      <c r="R10" s="16"/>
      <c r="S10" s="16"/>
      <c r="T10" s="23"/>
      <c r="U10" s="23"/>
      <c r="V10" s="24"/>
      <c r="W10" s="18"/>
      <c r="X10" s="25" t="s">
        <v>5</v>
      </c>
      <c r="Y10" s="26"/>
      <c r="Z10" s="27"/>
    </row>
    <row r="11" spans="1:26" ht="15.6" x14ac:dyDescent="0.3">
      <c r="A11" s="15" t="s">
        <v>25</v>
      </c>
      <c r="B11" s="37" t="s">
        <v>26</v>
      </c>
      <c r="C11" s="17" t="s">
        <v>2</v>
      </c>
      <c r="D11" s="19" t="s">
        <v>3</v>
      </c>
      <c r="E11" s="19" t="s">
        <v>4</v>
      </c>
      <c r="F11" s="20">
        <v>35</v>
      </c>
      <c r="G11" s="17"/>
      <c r="H11" s="16"/>
      <c r="I11" s="16"/>
      <c r="J11" s="16"/>
      <c r="K11" s="16"/>
      <c r="L11" s="16"/>
      <c r="M11" s="21"/>
      <c r="N11" s="16"/>
      <c r="O11" s="16"/>
      <c r="P11" s="22"/>
      <c r="Q11" s="21"/>
      <c r="R11" s="16"/>
      <c r="S11" s="16"/>
      <c r="T11" s="23"/>
      <c r="U11" s="23"/>
      <c r="V11" s="24"/>
      <c r="W11" s="18"/>
      <c r="X11" s="25" t="s">
        <v>5</v>
      </c>
      <c r="Y11" s="26"/>
      <c r="Z11" s="27"/>
    </row>
    <row r="12" spans="1:26" ht="15.6" x14ac:dyDescent="0.3">
      <c r="A12" s="15" t="s">
        <v>27</v>
      </c>
      <c r="B12" s="16" t="s">
        <v>28</v>
      </c>
      <c r="C12" s="17" t="s">
        <v>29</v>
      </c>
      <c r="D12" s="18"/>
      <c r="E12" s="19"/>
      <c r="F12" s="20">
        <v>48</v>
      </c>
      <c r="G12" s="17"/>
      <c r="H12" s="16">
        <v>2</v>
      </c>
      <c r="I12" s="16"/>
      <c r="J12" s="16"/>
      <c r="K12" s="16"/>
      <c r="L12" s="16"/>
      <c r="M12" s="21"/>
      <c r="N12" s="16">
        <f>F12*(H12+I12+J12+K12+L12+M12)</f>
        <v>96</v>
      </c>
      <c r="O12" s="16"/>
      <c r="P12" s="22"/>
      <c r="Q12" s="31"/>
      <c r="R12" s="16"/>
      <c r="S12" s="16">
        <f>H12+I12+J12+K12+L12+M12+O12+P12+Q12+R12</f>
        <v>2</v>
      </c>
      <c r="T12" s="23">
        <f>S12*2</f>
        <v>4</v>
      </c>
      <c r="U12" s="23">
        <v>4</v>
      </c>
      <c r="V12" s="24"/>
      <c r="W12" s="18"/>
      <c r="X12" s="25" t="s">
        <v>30</v>
      </c>
      <c r="Y12" s="26" t="s">
        <v>31</v>
      </c>
      <c r="Z12" s="38"/>
    </row>
    <row r="13" spans="1:26" ht="15.6" x14ac:dyDescent="0.3">
      <c r="A13" s="15" t="s">
        <v>32</v>
      </c>
      <c r="B13" s="39" t="s">
        <v>33</v>
      </c>
      <c r="C13" s="17" t="s">
        <v>29</v>
      </c>
      <c r="D13" s="18"/>
      <c r="E13" s="19"/>
      <c r="F13" s="20">
        <v>15</v>
      </c>
      <c r="G13" s="17"/>
      <c r="H13" s="16">
        <v>3.5</v>
      </c>
      <c r="I13" s="16"/>
      <c r="J13" s="16"/>
      <c r="K13" s="16"/>
      <c r="L13" s="16"/>
      <c r="M13" s="21"/>
      <c r="N13" s="16">
        <f>F13*(H13+I13+J13+K13+L13+M13)</f>
        <v>52.5</v>
      </c>
      <c r="O13" s="16"/>
      <c r="P13" s="22"/>
      <c r="Q13" s="21"/>
      <c r="R13" s="16"/>
      <c r="S13" s="16">
        <f>H13+I13+J13+K13+L13+M13+O13+P13+Q13+R13</f>
        <v>3.5</v>
      </c>
      <c r="T13" s="23">
        <f>S13*2</f>
        <v>7</v>
      </c>
      <c r="U13" s="23">
        <v>7</v>
      </c>
      <c r="V13" s="24"/>
      <c r="W13" s="18"/>
      <c r="X13" s="25" t="s">
        <v>30</v>
      </c>
      <c r="Y13" s="26" t="s">
        <v>31</v>
      </c>
      <c r="Z13" s="38"/>
    </row>
    <row r="14" spans="1:26" ht="15.6" x14ac:dyDescent="0.3">
      <c r="A14" s="15" t="s">
        <v>34</v>
      </c>
      <c r="B14" s="39" t="s">
        <v>35</v>
      </c>
      <c r="C14" s="17" t="s">
        <v>36</v>
      </c>
      <c r="D14" s="19"/>
      <c r="E14" s="19">
        <v>1</v>
      </c>
      <c r="F14" s="17">
        <v>30</v>
      </c>
      <c r="G14" s="17">
        <v>30</v>
      </c>
      <c r="H14" s="16">
        <v>2.4</v>
      </c>
      <c r="I14" s="16"/>
      <c r="J14" s="16">
        <v>0.16</v>
      </c>
      <c r="K14" s="16">
        <v>0.2</v>
      </c>
      <c r="L14" s="16"/>
      <c r="M14" s="21">
        <v>0.2</v>
      </c>
      <c r="N14" s="16">
        <f>F14*(H14+I14+J14+K14+L14+M14)</f>
        <v>88.800000000000011</v>
      </c>
      <c r="O14" s="16"/>
      <c r="P14" s="22"/>
      <c r="Q14" s="31"/>
      <c r="R14" s="16">
        <v>0.3</v>
      </c>
      <c r="S14" s="16">
        <f>H14+I14+J14+K14+L14+M14+O14+P14+Q14+R14</f>
        <v>3.2600000000000002</v>
      </c>
      <c r="T14" s="23">
        <f>S14*3</f>
        <v>9.7800000000000011</v>
      </c>
      <c r="U14" s="23">
        <v>11</v>
      </c>
      <c r="V14" s="24">
        <v>5.5</v>
      </c>
      <c r="W14" s="18">
        <f>F14/8</f>
        <v>3.75</v>
      </c>
      <c r="X14" s="25" t="s">
        <v>16</v>
      </c>
      <c r="Y14" s="26"/>
      <c r="Z14" s="38" t="s">
        <v>37</v>
      </c>
    </row>
    <row r="15" spans="1:26" ht="15.6" x14ac:dyDescent="0.3">
      <c r="A15" s="15" t="s">
        <v>38</v>
      </c>
      <c r="B15" s="39" t="s">
        <v>39</v>
      </c>
      <c r="C15" s="17" t="s">
        <v>36</v>
      </c>
      <c r="D15" s="19"/>
      <c r="E15" s="19">
        <v>1</v>
      </c>
      <c r="F15" s="17">
        <v>30</v>
      </c>
      <c r="G15" s="17">
        <v>30</v>
      </c>
      <c r="H15" s="16">
        <v>2.4</v>
      </c>
      <c r="I15" s="16"/>
      <c r="J15" s="16">
        <v>0.16</v>
      </c>
      <c r="K15" s="16">
        <v>0.2</v>
      </c>
      <c r="L15" s="16"/>
      <c r="M15" s="21">
        <v>0.2</v>
      </c>
      <c r="N15" s="16">
        <f>F15*(H15+I15+J15+K15+L15+M15)</f>
        <v>88.800000000000011</v>
      </c>
      <c r="O15" s="16"/>
      <c r="P15" s="22"/>
      <c r="Q15" s="31"/>
      <c r="R15" s="16">
        <v>0.3</v>
      </c>
      <c r="S15" s="16">
        <f>H15+I15+J15+K15+L15+M15+O15+P15+Q15+R15</f>
        <v>3.2600000000000002</v>
      </c>
      <c r="T15" s="23">
        <f>S15*3</f>
        <v>9.7800000000000011</v>
      </c>
      <c r="U15" s="23">
        <v>11</v>
      </c>
      <c r="V15" s="24">
        <v>5.5</v>
      </c>
      <c r="W15" s="18">
        <f>F15/8</f>
        <v>3.75</v>
      </c>
      <c r="X15" s="25" t="s">
        <v>16</v>
      </c>
      <c r="Y15" s="26"/>
      <c r="Z15" s="38" t="s">
        <v>37</v>
      </c>
    </row>
    <row r="16" spans="1:26" ht="15.6" x14ac:dyDescent="0.3">
      <c r="A16" s="15" t="s">
        <v>40</v>
      </c>
      <c r="B16" s="39" t="s">
        <v>41</v>
      </c>
      <c r="C16" s="17" t="s">
        <v>36</v>
      </c>
      <c r="D16" s="19"/>
      <c r="E16" s="19">
        <v>1</v>
      </c>
      <c r="F16" s="17">
        <v>30</v>
      </c>
      <c r="G16" s="17">
        <v>30</v>
      </c>
      <c r="H16" s="16">
        <v>2.14</v>
      </c>
      <c r="I16" s="16"/>
      <c r="J16" s="16">
        <v>0.45</v>
      </c>
      <c r="K16" s="16">
        <v>0</v>
      </c>
      <c r="L16" s="16">
        <v>0.31</v>
      </c>
      <c r="M16" s="21">
        <v>0.2</v>
      </c>
      <c r="N16" s="16">
        <f>F16*(H16+I16+J16+K16+L16+M16)</f>
        <v>93.000000000000014</v>
      </c>
      <c r="O16" s="16"/>
      <c r="P16" s="22"/>
      <c r="Q16" s="31"/>
      <c r="R16" s="31">
        <v>0.53</v>
      </c>
      <c r="S16" s="16">
        <f>H16+I16+J16+K16+L16+M16+O16+P16+Q16+R16</f>
        <v>3.6300000000000008</v>
      </c>
      <c r="T16" s="23">
        <f>S16*3</f>
        <v>10.890000000000002</v>
      </c>
      <c r="U16" s="23">
        <v>11</v>
      </c>
      <c r="V16" s="24" t="s">
        <v>42</v>
      </c>
      <c r="W16" s="18">
        <f>F16/4</f>
        <v>7.5</v>
      </c>
      <c r="X16" s="25" t="s">
        <v>16</v>
      </c>
      <c r="Y16" s="26"/>
      <c r="Z16" s="38" t="s">
        <v>37</v>
      </c>
    </row>
    <row r="17" spans="1:26" ht="15.6" x14ac:dyDescent="0.3">
      <c r="A17" s="15" t="s">
        <v>43</v>
      </c>
      <c r="B17" s="40" t="s">
        <v>44</v>
      </c>
      <c r="C17" s="41" t="s">
        <v>7</v>
      </c>
      <c r="D17" s="18" t="s">
        <v>10</v>
      </c>
      <c r="E17" s="19"/>
      <c r="F17" s="42">
        <v>1</v>
      </c>
      <c r="G17" s="41"/>
      <c r="H17" s="43"/>
      <c r="I17" s="43"/>
      <c r="J17" s="43"/>
      <c r="K17" s="43"/>
      <c r="L17" s="43"/>
      <c r="M17" s="44"/>
      <c r="N17" s="43"/>
      <c r="O17" s="43"/>
      <c r="P17" s="22"/>
      <c r="Q17" s="44"/>
      <c r="R17" s="43"/>
      <c r="S17" s="43"/>
      <c r="T17" s="45"/>
      <c r="U17" s="45"/>
      <c r="V17" s="24"/>
      <c r="W17" s="18"/>
      <c r="X17" s="25" t="s">
        <v>9</v>
      </c>
      <c r="Y17" s="25"/>
      <c r="Z17" s="38"/>
    </row>
    <row r="18" spans="1:26" ht="15.6" x14ac:dyDescent="0.3">
      <c r="A18" s="15" t="s">
        <v>45</v>
      </c>
      <c r="B18" s="16" t="s">
        <v>46</v>
      </c>
      <c r="C18" s="17" t="s">
        <v>7</v>
      </c>
      <c r="D18" s="18" t="s">
        <v>10</v>
      </c>
      <c r="E18" s="19"/>
      <c r="F18" s="20">
        <v>15</v>
      </c>
      <c r="G18" s="17"/>
      <c r="H18" s="16"/>
      <c r="I18" s="16"/>
      <c r="J18" s="16"/>
      <c r="K18" s="16"/>
      <c r="L18" s="16"/>
      <c r="M18" s="21"/>
      <c r="N18" s="16"/>
      <c r="O18" s="16"/>
      <c r="P18" s="22"/>
      <c r="Q18" s="31"/>
      <c r="R18" s="16"/>
      <c r="S18" s="16"/>
      <c r="T18" s="35"/>
      <c r="U18" s="35"/>
      <c r="V18" s="24"/>
      <c r="W18" s="18"/>
      <c r="X18" s="25" t="s">
        <v>16</v>
      </c>
      <c r="Y18" s="32"/>
      <c r="Z18" s="38"/>
    </row>
    <row r="19" spans="1:26" ht="15.6" x14ac:dyDescent="0.3">
      <c r="A19" s="15" t="s">
        <v>47</v>
      </c>
      <c r="B19" s="46" t="s">
        <v>48</v>
      </c>
      <c r="C19" s="17" t="s">
        <v>7</v>
      </c>
      <c r="D19" s="18" t="s">
        <v>10</v>
      </c>
      <c r="E19" s="19"/>
      <c r="F19" s="17">
        <v>19</v>
      </c>
      <c r="G19" s="17"/>
      <c r="H19" s="16"/>
      <c r="I19" s="16"/>
      <c r="J19" s="16"/>
      <c r="K19" s="16"/>
      <c r="L19" s="16"/>
      <c r="M19" s="21"/>
      <c r="N19" s="16"/>
      <c r="O19" s="16"/>
      <c r="P19" s="22"/>
      <c r="Q19" s="21"/>
      <c r="R19" s="16"/>
      <c r="S19" s="16"/>
      <c r="T19" s="23"/>
      <c r="U19" s="23"/>
      <c r="V19" s="24"/>
      <c r="W19" s="18"/>
      <c r="X19" s="25" t="s">
        <v>16</v>
      </c>
      <c r="Y19" s="26"/>
      <c r="Z19" s="27"/>
    </row>
    <row r="20" spans="1:26" ht="15.6" x14ac:dyDescent="0.3">
      <c r="A20" s="15" t="s">
        <v>49</v>
      </c>
      <c r="B20" s="16" t="s">
        <v>48</v>
      </c>
      <c r="C20" s="24" t="s">
        <v>7</v>
      </c>
      <c r="D20" s="18" t="s">
        <v>8</v>
      </c>
      <c r="E20" s="19"/>
      <c r="F20" s="17">
        <v>1</v>
      </c>
      <c r="G20" s="47"/>
      <c r="H20" s="48"/>
      <c r="I20" s="48"/>
      <c r="J20" s="16"/>
      <c r="K20" s="49"/>
      <c r="L20" s="16"/>
      <c r="M20" s="21"/>
      <c r="N20" s="16"/>
      <c r="O20" s="16"/>
      <c r="P20" s="16"/>
      <c r="Q20" s="31"/>
      <c r="R20" s="16"/>
      <c r="S20" s="16"/>
      <c r="T20" s="35"/>
      <c r="U20" s="35"/>
      <c r="V20" s="24"/>
      <c r="W20" s="18"/>
      <c r="X20" s="25" t="s">
        <v>9</v>
      </c>
      <c r="Y20" s="26"/>
      <c r="Z20" s="38"/>
    </row>
    <row r="21" spans="1:26" ht="15.6" x14ac:dyDescent="0.3">
      <c r="A21" s="50" t="s">
        <v>50</v>
      </c>
      <c r="B21" s="31" t="s">
        <v>51</v>
      </c>
      <c r="C21" s="24" t="s">
        <v>52</v>
      </c>
      <c r="D21" s="18"/>
      <c r="E21" s="19">
        <v>1</v>
      </c>
      <c r="F21" s="51">
        <v>32</v>
      </c>
      <c r="G21" s="24">
        <v>32</v>
      </c>
      <c r="H21" s="31">
        <v>2.0499999999999998</v>
      </c>
      <c r="I21" s="31"/>
      <c r="J21" s="31"/>
      <c r="K21" s="16">
        <v>0.16</v>
      </c>
      <c r="L21" s="31"/>
      <c r="M21" s="21">
        <v>0.55000000000000004</v>
      </c>
      <c r="N21" s="16">
        <f>F21*(H21+I21+J21+K21+L21+M21)</f>
        <v>88.32</v>
      </c>
      <c r="O21" s="31"/>
      <c r="P21" s="16"/>
      <c r="Q21" s="31"/>
      <c r="R21" s="16">
        <v>0.5</v>
      </c>
      <c r="S21" s="16">
        <f>H21+I21+J21+K21+L21+M21+O21+P21+Q21+R21</f>
        <v>3.26</v>
      </c>
      <c r="T21" s="23">
        <f>S21*3</f>
        <v>9.7799999999999994</v>
      </c>
      <c r="U21" s="35">
        <v>10</v>
      </c>
      <c r="V21" s="24" t="s">
        <v>20</v>
      </c>
      <c r="W21" s="18">
        <f>F21/6</f>
        <v>5.333333333333333</v>
      </c>
      <c r="X21" s="52" t="s">
        <v>16</v>
      </c>
      <c r="Y21" s="26"/>
      <c r="Z21" s="27" t="s">
        <v>53</v>
      </c>
    </row>
    <row r="22" spans="1:26" ht="15.6" x14ac:dyDescent="0.3">
      <c r="A22" s="15" t="s">
        <v>54</v>
      </c>
      <c r="B22" s="16" t="s">
        <v>55</v>
      </c>
      <c r="C22" s="17" t="s">
        <v>15</v>
      </c>
      <c r="D22" s="19"/>
      <c r="E22" s="19">
        <v>1</v>
      </c>
      <c r="F22" s="17">
        <v>21</v>
      </c>
      <c r="G22" s="17">
        <v>21</v>
      </c>
      <c r="H22" s="16">
        <v>2.35</v>
      </c>
      <c r="I22" s="16"/>
      <c r="J22" s="16"/>
      <c r="K22" s="16">
        <v>0.18</v>
      </c>
      <c r="L22" s="16"/>
      <c r="M22" s="21">
        <v>0.26</v>
      </c>
      <c r="N22" s="16">
        <f>F22*(H22+I22+J22+K22+L22+M22)</f>
        <v>58.59</v>
      </c>
      <c r="O22" s="16"/>
      <c r="P22" s="22"/>
      <c r="Q22" s="31"/>
      <c r="R22" s="16">
        <v>0.5</v>
      </c>
      <c r="S22" s="16">
        <f>H22+I22+J22+K22+L22+M22+O22+P22+Q22+R22</f>
        <v>3.29</v>
      </c>
      <c r="T22" s="23">
        <f>S22*3</f>
        <v>9.870000000000001</v>
      </c>
      <c r="U22" s="23">
        <v>10</v>
      </c>
      <c r="V22" s="24" t="s">
        <v>20</v>
      </c>
      <c r="W22" s="18">
        <f>F22/6</f>
        <v>3.5</v>
      </c>
      <c r="X22" s="25" t="s">
        <v>16</v>
      </c>
      <c r="Y22" s="26"/>
      <c r="Z22" s="27"/>
    </row>
    <row r="23" spans="1:26" ht="15.6" x14ac:dyDescent="0.3">
      <c r="A23" s="15" t="s">
        <v>56</v>
      </c>
      <c r="B23" s="16" t="s">
        <v>56</v>
      </c>
      <c r="C23" s="17" t="s">
        <v>15</v>
      </c>
      <c r="D23" s="19"/>
      <c r="E23" s="19">
        <v>1</v>
      </c>
      <c r="F23" s="17">
        <v>21</v>
      </c>
      <c r="G23" s="17">
        <v>21</v>
      </c>
      <c r="H23" s="16">
        <v>3.4</v>
      </c>
      <c r="I23" s="16"/>
      <c r="J23" s="16">
        <v>0.25</v>
      </c>
      <c r="K23" s="16">
        <v>0.18</v>
      </c>
      <c r="L23" s="16"/>
      <c r="M23" s="21">
        <v>0.26</v>
      </c>
      <c r="N23" s="16">
        <f>F23*(H23+I23+J23+K23+L23+M23)</f>
        <v>85.89</v>
      </c>
      <c r="O23" s="16"/>
      <c r="P23" s="22"/>
      <c r="Q23" s="31"/>
      <c r="R23" s="16">
        <v>0.5</v>
      </c>
      <c r="S23" s="16">
        <f>H23+I23+J23+K23+L23+M23+O23+P23+Q23+R23</f>
        <v>4.59</v>
      </c>
      <c r="T23" s="23">
        <f>S23*3</f>
        <v>13.77</v>
      </c>
      <c r="U23" s="23">
        <v>14</v>
      </c>
      <c r="V23" s="24" t="s">
        <v>20</v>
      </c>
      <c r="W23" s="18">
        <f>F23/6</f>
        <v>3.5</v>
      </c>
      <c r="X23" s="25" t="s">
        <v>57</v>
      </c>
      <c r="Y23" s="26"/>
      <c r="Z23" s="27"/>
    </row>
    <row r="24" spans="1:26" ht="15.6" x14ac:dyDescent="0.3">
      <c r="A24" s="53" t="s">
        <v>58</v>
      </c>
      <c r="B24" s="39" t="s">
        <v>59</v>
      </c>
      <c r="C24" s="17" t="s">
        <v>7</v>
      </c>
      <c r="D24" s="18" t="s">
        <v>60</v>
      </c>
      <c r="E24" s="19">
        <v>1</v>
      </c>
      <c r="F24" s="17">
        <v>18</v>
      </c>
      <c r="G24" s="17"/>
      <c r="H24" s="16"/>
      <c r="I24" s="16"/>
      <c r="J24" s="16"/>
      <c r="K24" s="16"/>
      <c r="L24" s="16"/>
      <c r="M24" s="21"/>
      <c r="N24" s="16"/>
      <c r="O24" s="16"/>
      <c r="P24" s="22">
        <v>7.0000000000000007E-2</v>
      </c>
      <c r="Q24" s="31">
        <v>0.37</v>
      </c>
      <c r="R24" s="31">
        <v>30</v>
      </c>
      <c r="S24" s="16"/>
      <c r="T24" s="23"/>
      <c r="U24" s="23"/>
      <c r="V24" s="24">
        <v>5.5</v>
      </c>
      <c r="W24" s="18">
        <f>F24/8</f>
        <v>2.25</v>
      </c>
      <c r="X24" s="25" t="s">
        <v>16</v>
      </c>
      <c r="Y24" s="26"/>
      <c r="Z24" s="38"/>
    </row>
    <row r="25" spans="1:26" ht="15.6" x14ac:dyDescent="0.3">
      <c r="A25" s="15" t="s">
        <v>61</v>
      </c>
      <c r="B25" s="16" t="s">
        <v>62</v>
      </c>
      <c r="C25" s="17" t="s">
        <v>7</v>
      </c>
      <c r="D25" s="19" t="s">
        <v>60</v>
      </c>
      <c r="E25" s="19">
        <v>1</v>
      </c>
      <c r="F25" s="20">
        <v>30</v>
      </c>
      <c r="G25" s="30"/>
      <c r="H25" s="16"/>
      <c r="I25" s="16"/>
      <c r="J25" s="16"/>
      <c r="K25" s="16"/>
      <c r="L25" s="16"/>
      <c r="M25" s="21"/>
      <c r="N25" s="16"/>
      <c r="O25" s="16"/>
      <c r="P25" s="22">
        <v>7.0000000000000007E-2</v>
      </c>
      <c r="Q25" s="31">
        <v>0.45</v>
      </c>
      <c r="R25" s="16">
        <v>0.5</v>
      </c>
      <c r="S25" s="16"/>
      <c r="T25" s="23"/>
      <c r="U25" s="23"/>
      <c r="V25" s="24" t="s">
        <v>20</v>
      </c>
      <c r="W25" s="18">
        <f>F25/6</f>
        <v>5</v>
      </c>
      <c r="X25" s="25" t="s">
        <v>16</v>
      </c>
      <c r="Y25" s="26"/>
      <c r="Z25" s="27"/>
    </row>
    <row r="26" spans="1:26" ht="15.6" x14ac:dyDescent="0.3">
      <c r="A26" s="15" t="s">
        <v>63</v>
      </c>
      <c r="B26" s="16" t="s">
        <v>64</v>
      </c>
      <c r="C26" s="17" t="s">
        <v>36</v>
      </c>
      <c r="D26" s="19"/>
      <c r="E26" s="19">
        <v>1</v>
      </c>
      <c r="F26" s="17">
        <v>25</v>
      </c>
      <c r="G26" s="17">
        <v>25</v>
      </c>
      <c r="H26" s="16">
        <v>2.76</v>
      </c>
      <c r="I26" s="16"/>
      <c r="J26" s="16">
        <v>0</v>
      </c>
      <c r="K26" s="16">
        <v>0.2</v>
      </c>
      <c r="L26" s="16"/>
      <c r="M26" s="21">
        <v>0.2</v>
      </c>
      <c r="N26" s="16">
        <f>F26*(H26+I26+J26+K26+L26+M26)</f>
        <v>79</v>
      </c>
      <c r="O26" s="16"/>
      <c r="P26" s="22"/>
      <c r="Q26" s="31"/>
      <c r="R26" s="16">
        <v>0.5</v>
      </c>
      <c r="S26" s="16">
        <f>H26+I26+J26+K26+L26+M26+O26+P26+Q26+R26</f>
        <v>3.66</v>
      </c>
      <c r="T26" s="23">
        <f>S26*3</f>
        <v>10.98</v>
      </c>
      <c r="U26" s="23">
        <v>11</v>
      </c>
      <c r="V26" s="24" t="s">
        <v>20</v>
      </c>
      <c r="W26" s="18">
        <f>F26/6</f>
        <v>4.166666666666667</v>
      </c>
      <c r="X26" s="25" t="s">
        <v>16</v>
      </c>
      <c r="Y26" s="32"/>
      <c r="Z26" s="33" t="s">
        <v>65</v>
      </c>
    </row>
    <row r="27" spans="1:26" ht="15.6" x14ac:dyDescent="0.3">
      <c r="A27" s="15" t="s">
        <v>66</v>
      </c>
      <c r="B27" s="54"/>
      <c r="C27" s="24" t="s">
        <v>7</v>
      </c>
      <c r="D27" s="18" t="s">
        <v>10</v>
      </c>
      <c r="E27" s="19"/>
      <c r="F27" s="51">
        <v>7</v>
      </c>
      <c r="G27" s="24"/>
      <c r="H27" s="31"/>
      <c r="I27" s="31"/>
      <c r="J27" s="31"/>
      <c r="K27" s="16"/>
      <c r="L27" s="31"/>
      <c r="M27" s="21"/>
      <c r="N27" s="16"/>
      <c r="O27" s="31"/>
      <c r="P27" s="16"/>
      <c r="Q27" s="21"/>
      <c r="R27" s="16"/>
      <c r="S27" s="16"/>
      <c r="T27" s="35"/>
      <c r="U27" s="35"/>
      <c r="V27" s="24"/>
      <c r="W27" s="18"/>
      <c r="X27" s="25" t="s">
        <v>9</v>
      </c>
      <c r="Y27" s="26"/>
      <c r="Z27" s="38"/>
    </row>
    <row r="28" spans="1:26" ht="15.6" x14ac:dyDescent="0.3">
      <c r="A28" s="15" t="s">
        <v>67</v>
      </c>
      <c r="B28" s="39" t="s">
        <v>68</v>
      </c>
      <c r="C28" s="17" t="s">
        <v>69</v>
      </c>
      <c r="D28" s="19" t="s">
        <v>70</v>
      </c>
      <c r="E28" s="19" t="s">
        <v>4</v>
      </c>
      <c r="F28" s="20">
        <v>450</v>
      </c>
      <c r="G28" s="17"/>
      <c r="H28" s="16"/>
      <c r="I28" s="16"/>
      <c r="J28" s="16"/>
      <c r="K28" s="16"/>
      <c r="L28" s="16"/>
      <c r="M28" s="21"/>
      <c r="N28" s="16"/>
      <c r="O28" s="16"/>
      <c r="P28" s="22">
        <v>7.0000000000000007E-2</v>
      </c>
      <c r="Q28" s="16">
        <v>0.1</v>
      </c>
      <c r="R28" s="31">
        <v>0.1</v>
      </c>
      <c r="S28" s="16"/>
      <c r="T28" s="35"/>
      <c r="U28" s="35">
        <v>5</v>
      </c>
      <c r="V28" s="24">
        <v>4</v>
      </c>
      <c r="W28" s="18">
        <f>F28/6</f>
        <v>75</v>
      </c>
      <c r="X28" s="25" t="s">
        <v>71</v>
      </c>
      <c r="Y28" s="26" t="s">
        <v>72</v>
      </c>
      <c r="Z28" s="27"/>
    </row>
    <row r="29" spans="1:26" ht="15.6" x14ac:dyDescent="0.3">
      <c r="A29" s="15" t="s">
        <v>67</v>
      </c>
      <c r="B29" s="54" t="s">
        <v>68</v>
      </c>
      <c r="C29" s="24" t="s">
        <v>7</v>
      </c>
      <c r="D29" s="18" t="s">
        <v>10</v>
      </c>
      <c r="E29" s="19"/>
      <c r="F29" s="51">
        <v>12</v>
      </c>
      <c r="G29" s="24"/>
      <c r="H29" s="31"/>
      <c r="I29" s="31"/>
      <c r="J29" s="31"/>
      <c r="K29" s="16"/>
      <c r="L29" s="31"/>
      <c r="M29" s="21"/>
      <c r="N29" s="16"/>
      <c r="O29" s="31"/>
      <c r="P29" s="16"/>
      <c r="Q29" s="21"/>
      <c r="R29" s="16"/>
      <c r="S29" s="16"/>
      <c r="T29" s="35"/>
      <c r="U29" s="35"/>
      <c r="V29" s="24"/>
      <c r="W29" s="18"/>
      <c r="X29" s="25" t="s">
        <v>71</v>
      </c>
      <c r="Y29" s="26" t="s">
        <v>72</v>
      </c>
      <c r="Z29" s="38"/>
    </row>
    <row r="30" spans="1:26" ht="15.6" x14ac:dyDescent="0.3">
      <c r="A30" s="15" t="s">
        <v>67</v>
      </c>
      <c r="B30" s="39"/>
      <c r="C30" s="17" t="s">
        <v>69</v>
      </c>
      <c r="D30" s="18" t="s">
        <v>73</v>
      </c>
      <c r="E30" s="19"/>
      <c r="F30" s="20">
        <v>30</v>
      </c>
      <c r="G30" s="17"/>
      <c r="H30" s="16"/>
      <c r="I30" s="16"/>
      <c r="J30" s="16"/>
      <c r="K30" s="16"/>
      <c r="L30" s="16"/>
      <c r="M30" s="21"/>
      <c r="N30" s="16"/>
      <c r="O30" s="16"/>
      <c r="P30" s="16"/>
      <c r="Q30" s="21"/>
      <c r="R30" s="16"/>
      <c r="S30" s="16"/>
      <c r="T30" s="23"/>
      <c r="U30" s="23">
        <v>5</v>
      </c>
      <c r="V30" s="24">
        <v>4</v>
      </c>
      <c r="W30" s="18">
        <f>F30/18</f>
        <v>1.6666666666666667</v>
      </c>
      <c r="X30" s="25" t="s">
        <v>71</v>
      </c>
      <c r="Y30" s="55" t="s">
        <v>72</v>
      </c>
      <c r="Z30" s="27"/>
    </row>
    <row r="31" spans="1:26" ht="15.6" x14ac:dyDescent="0.3">
      <c r="A31" s="50" t="s">
        <v>74</v>
      </c>
      <c r="B31" s="16" t="s">
        <v>75</v>
      </c>
      <c r="C31" s="17" t="s">
        <v>19</v>
      </c>
      <c r="D31" s="18"/>
      <c r="E31" s="19">
        <v>1</v>
      </c>
      <c r="F31" s="20">
        <v>32</v>
      </c>
      <c r="G31" s="17">
        <v>32</v>
      </c>
      <c r="H31" s="16">
        <v>2.23</v>
      </c>
      <c r="I31" s="16"/>
      <c r="J31" s="16">
        <v>0.21</v>
      </c>
      <c r="K31" s="16">
        <v>0.19</v>
      </c>
      <c r="L31" s="16"/>
      <c r="M31" s="21">
        <v>0.26</v>
      </c>
      <c r="N31" s="16">
        <f>F31*(H31+I31+J31+K31+L31+M31)</f>
        <v>92.47999999999999</v>
      </c>
      <c r="O31" s="16"/>
      <c r="P31" s="22"/>
      <c r="Q31" s="21"/>
      <c r="R31" s="16">
        <v>0.3</v>
      </c>
      <c r="S31" s="16">
        <f>H31+I31+J31+K31+L31+M31+O31+P31+Q31+R31</f>
        <v>3.1899999999999995</v>
      </c>
      <c r="T31" s="23">
        <f>S31*3</f>
        <v>9.5699999999999985</v>
      </c>
      <c r="U31" s="23">
        <v>10</v>
      </c>
      <c r="V31" s="56">
        <v>5.5</v>
      </c>
      <c r="W31" s="18">
        <f>F33/8</f>
        <v>2.625</v>
      </c>
      <c r="X31" s="25" t="s">
        <v>16</v>
      </c>
      <c r="Y31" s="26"/>
      <c r="Z31" s="27"/>
    </row>
    <row r="32" spans="1:26" ht="15.6" x14ac:dyDescent="0.3">
      <c r="A32" s="15" t="s">
        <v>76</v>
      </c>
      <c r="B32" s="57" t="s">
        <v>77</v>
      </c>
      <c r="C32" s="17" t="s">
        <v>36</v>
      </c>
      <c r="D32" s="19"/>
      <c r="E32" s="19">
        <v>1</v>
      </c>
      <c r="F32" s="17">
        <v>30</v>
      </c>
      <c r="G32" s="17">
        <v>30</v>
      </c>
      <c r="H32" s="16">
        <v>2.83</v>
      </c>
      <c r="I32" s="16"/>
      <c r="J32" s="16">
        <v>0.48</v>
      </c>
      <c r="K32" s="16">
        <v>0</v>
      </c>
      <c r="L32" s="16">
        <v>0.31</v>
      </c>
      <c r="M32" s="21">
        <v>0.2</v>
      </c>
      <c r="N32" s="16">
        <f>F32*(H32+I32+J32+K32+L32+M32)</f>
        <v>114.60000000000001</v>
      </c>
      <c r="O32" s="16"/>
      <c r="P32" s="22"/>
      <c r="Q32" s="31"/>
      <c r="R32" s="31">
        <v>0.53</v>
      </c>
      <c r="S32" s="16">
        <f>H32+I32+J32+K32+L32+M32+O32+P32+Q32+R32</f>
        <v>4.3500000000000005</v>
      </c>
      <c r="T32" s="23">
        <f>S32*3</f>
        <v>13.05</v>
      </c>
      <c r="U32" s="23">
        <v>13</v>
      </c>
      <c r="V32" s="24" t="s">
        <v>42</v>
      </c>
      <c r="W32" s="18">
        <f>F32/4</f>
        <v>7.5</v>
      </c>
      <c r="X32" s="25" t="s">
        <v>16</v>
      </c>
      <c r="Y32" s="26"/>
      <c r="Z32" s="27" t="s">
        <v>78</v>
      </c>
    </row>
    <row r="33" spans="1:26" ht="15.6" x14ac:dyDescent="0.3">
      <c r="A33" s="50" t="s">
        <v>79</v>
      </c>
      <c r="B33" s="31" t="s">
        <v>80</v>
      </c>
      <c r="C33" s="24" t="s">
        <v>15</v>
      </c>
      <c r="D33" s="18"/>
      <c r="E33" s="19">
        <v>1</v>
      </c>
      <c r="F33" s="51">
        <v>21</v>
      </c>
      <c r="G33" s="24">
        <v>21</v>
      </c>
      <c r="H33" s="31">
        <v>2.4500000000000002</v>
      </c>
      <c r="I33" s="31"/>
      <c r="J33" s="31">
        <v>0.25</v>
      </c>
      <c r="K33" s="31">
        <v>0.18</v>
      </c>
      <c r="L33" s="31"/>
      <c r="M33" s="21">
        <v>0.26</v>
      </c>
      <c r="N33" s="16">
        <f>F33*(H33+I33+J33+K33+L33+M33)</f>
        <v>65.940000000000012</v>
      </c>
      <c r="O33" s="31"/>
      <c r="P33" s="16"/>
      <c r="Q33" s="31"/>
      <c r="R33" s="16">
        <v>0.5</v>
      </c>
      <c r="S33" s="16">
        <f>H33+I33+J33+K33+L33+M33+O33+P33+Q33+R33</f>
        <v>3.6400000000000006</v>
      </c>
      <c r="T33" s="23">
        <f>S33*3</f>
        <v>10.920000000000002</v>
      </c>
      <c r="U33" s="35">
        <v>11</v>
      </c>
      <c r="V33" s="24" t="s">
        <v>20</v>
      </c>
      <c r="W33" s="18">
        <f>F33/6</f>
        <v>3.5</v>
      </c>
      <c r="X33" s="52" t="s">
        <v>16</v>
      </c>
      <c r="Y33" s="26"/>
      <c r="Z33" s="27"/>
    </row>
    <row r="34" spans="1:26" ht="15.6" x14ac:dyDescent="0.3">
      <c r="A34" s="50" t="s">
        <v>81</v>
      </c>
      <c r="B34" s="31" t="s">
        <v>82</v>
      </c>
      <c r="C34" s="24" t="s">
        <v>19</v>
      </c>
      <c r="D34" s="18"/>
      <c r="E34" s="19">
        <v>1</v>
      </c>
      <c r="F34" s="24">
        <v>32</v>
      </c>
      <c r="G34" s="24">
        <v>32</v>
      </c>
      <c r="H34" s="31">
        <v>2.02</v>
      </c>
      <c r="I34" s="31"/>
      <c r="J34" s="31">
        <v>0.26</v>
      </c>
      <c r="K34" s="31">
        <v>0.19</v>
      </c>
      <c r="L34" s="31"/>
      <c r="M34" s="21">
        <v>0.26</v>
      </c>
      <c r="N34" s="16">
        <f>F34*(H34+I34+J34+K34+L34+M34)</f>
        <v>87.360000000000014</v>
      </c>
      <c r="O34" s="31"/>
      <c r="P34" s="22"/>
      <c r="Q34" s="16"/>
      <c r="R34" s="16">
        <v>0.5</v>
      </c>
      <c r="S34" s="16">
        <f>H34+I34+J34+K34+L34+M34+O34+P34+Q34+R34</f>
        <v>3.2300000000000004</v>
      </c>
      <c r="T34" s="23">
        <f>S34*3</f>
        <v>9.6900000000000013</v>
      </c>
      <c r="U34" s="35">
        <v>10</v>
      </c>
      <c r="V34" s="56" t="s">
        <v>20</v>
      </c>
      <c r="W34" s="18">
        <f>F34/6</f>
        <v>5.333333333333333</v>
      </c>
      <c r="X34" s="25" t="s">
        <v>16</v>
      </c>
      <c r="Y34" s="26"/>
      <c r="Z34" s="27"/>
    </row>
    <row r="35" spans="1:26" ht="15.6" x14ac:dyDescent="0.3">
      <c r="A35" s="15" t="s">
        <v>83</v>
      </c>
      <c r="B35" s="57" t="s">
        <v>84</v>
      </c>
      <c r="C35" s="17" t="s">
        <v>36</v>
      </c>
      <c r="D35" s="19"/>
      <c r="E35" s="19">
        <v>1</v>
      </c>
      <c r="F35" s="17">
        <v>20</v>
      </c>
      <c r="G35" s="58">
        <v>20</v>
      </c>
      <c r="H35" s="31">
        <v>3.52</v>
      </c>
      <c r="I35" s="31"/>
      <c r="J35" s="31">
        <v>0.48</v>
      </c>
      <c r="K35" s="31">
        <v>0</v>
      </c>
      <c r="L35" s="31">
        <v>0.31</v>
      </c>
      <c r="M35" s="21">
        <v>0.2</v>
      </c>
      <c r="N35" s="16">
        <f>F35*(H35+I35+J35+K35+L35+M35)</f>
        <v>90.199999999999989</v>
      </c>
      <c r="O35" s="31"/>
      <c r="P35" s="22"/>
      <c r="Q35" s="31"/>
      <c r="R35" s="31">
        <v>0.53</v>
      </c>
      <c r="S35" s="16">
        <f>H35+I35+J35+K35+L35+M35+O35+P35+Q35+R35</f>
        <v>5.04</v>
      </c>
      <c r="T35" s="23">
        <f>S35*3</f>
        <v>15.120000000000001</v>
      </c>
      <c r="U35" s="23">
        <v>15</v>
      </c>
      <c r="V35" s="24" t="s">
        <v>42</v>
      </c>
      <c r="W35" s="18">
        <f>F35/4</f>
        <v>5</v>
      </c>
      <c r="X35" s="25" t="s">
        <v>16</v>
      </c>
      <c r="Y35" s="26"/>
      <c r="Z35" s="27" t="s">
        <v>37</v>
      </c>
    </row>
    <row r="36" spans="1:26" ht="15.6" x14ac:dyDescent="0.3">
      <c r="A36" s="15" t="s">
        <v>85</v>
      </c>
      <c r="B36" s="16"/>
      <c r="C36" s="17" t="s">
        <v>7</v>
      </c>
      <c r="D36" s="18" t="s">
        <v>86</v>
      </c>
      <c r="E36" s="19"/>
      <c r="F36" s="20">
        <v>2</v>
      </c>
      <c r="G36" s="17"/>
      <c r="H36" s="16"/>
      <c r="I36" s="16"/>
      <c r="J36" s="16"/>
      <c r="K36" s="16"/>
      <c r="L36" s="16"/>
      <c r="M36" s="21"/>
      <c r="N36" s="16"/>
      <c r="O36" s="16"/>
      <c r="P36" s="16"/>
      <c r="Q36" s="21"/>
      <c r="R36" s="16"/>
      <c r="S36" s="16"/>
      <c r="T36" s="23"/>
      <c r="U36" s="23"/>
      <c r="V36" s="24"/>
      <c r="W36" s="18"/>
      <c r="X36" s="25" t="s">
        <v>57</v>
      </c>
      <c r="Y36" s="55"/>
      <c r="Z36" s="27"/>
    </row>
    <row r="37" spans="1:26" ht="15.6" x14ac:dyDescent="0.3">
      <c r="A37" s="15" t="s">
        <v>85</v>
      </c>
      <c r="B37" s="16"/>
      <c r="C37" s="17" t="s">
        <v>7</v>
      </c>
      <c r="D37" s="18" t="s">
        <v>8</v>
      </c>
      <c r="E37" s="19"/>
      <c r="F37" s="20">
        <v>2</v>
      </c>
      <c r="G37" s="17"/>
      <c r="H37" s="16"/>
      <c r="I37" s="16"/>
      <c r="J37" s="16"/>
      <c r="K37" s="16"/>
      <c r="L37" s="16"/>
      <c r="M37" s="21"/>
      <c r="N37" s="16"/>
      <c r="O37" s="16"/>
      <c r="P37" s="22"/>
      <c r="Q37" s="16"/>
      <c r="R37" s="16"/>
      <c r="S37" s="16"/>
      <c r="T37" s="23"/>
      <c r="U37" s="23"/>
      <c r="V37" s="24"/>
      <c r="W37" s="18"/>
      <c r="X37" s="25" t="s">
        <v>9</v>
      </c>
      <c r="Y37" s="26"/>
      <c r="Z37" s="27"/>
    </row>
    <row r="38" spans="1:26" ht="15.6" x14ac:dyDescent="0.3">
      <c r="A38" s="59" t="s">
        <v>87</v>
      </c>
      <c r="B38" s="40"/>
      <c r="C38" s="41" t="s">
        <v>7</v>
      </c>
      <c r="D38" s="18" t="s">
        <v>10</v>
      </c>
      <c r="E38" s="28"/>
      <c r="F38" s="42">
        <v>3</v>
      </c>
      <c r="G38" s="41"/>
      <c r="H38" s="43"/>
      <c r="I38" s="43"/>
      <c r="J38" s="43"/>
      <c r="K38" s="43"/>
      <c r="L38" s="43"/>
      <c r="M38" s="44"/>
      <c r="N38" s="43"/>
      <c r="O38" s="43"/>
      <c r="P38" s="43"/>
      <c r="Q38" s="44"/>
      <c r="R38" s="43"/>
      <c r="S38" s="43"/>
      <c r="T38" s="45"/>
      <c r="U38" s="45"/>
      <c r="V38" s="24"/>
      <c r="W38" s="18"/>
      <c r="X38" s="25" t="s">
        <v>30</v>
      </c>
      <c r="Y38" s="25"/>
      <c r="Z38" s="38"/>
    </row>
    <row r="39" spans="1:26" ht="15.6" x14ac:dyDescent="0.3">
      <c r="A39" s="15" t="s">
        <v>88</v>
      </c>
      <c r="B39" s="39" t="s">
        <v>89</v>
      </c>
      <c r="C39" s="17" t="s">
        <v>7</v>
      </c>
      <c r="D39" s="18" t="s">
        <v>90</v>
      </c>
      <c r="E39" s="19"/>
      <c r="F39" s="17">
        <v>4</v>
      </c>
      <c r="G39" s="17"/>
      <c r="H39" s="16"/>
      <c r="I39" s="16"/>
      <c r="J39" s="16"/>
      <c r="K39" s="16"/>
      <c r="L39" s="16"/>
      <c r="M39" s="21"/>
      <c r="N39" s="16"/>
      <c r="O39" s="16"/>
      <c r="P39" s="22"/>
      <c r="Q39" s="16"/>
      <c r="R39" s="31"/>
      <c r="S39" s="16"/>
      <c r="T39" s="23"/>
      <c r="U39" s="23"/>
      <c r="V39" s="24"/>
      <c r="W39" s="18"/>
      <c r="X39" s="25" t="s">
        <v>57</v>
      </c>
      <c r="Y39" s="26"/>
      <c r="Z39" s="27"/>
    </row>
    <row r="40" spans="1:26" ht="15.6" x14ac:dyDescent="0.3">
      <c r="A40" s="15" t="s">
        <v>91</v>
      </c>
      <c r="B40" s="39" t="s">
        <v>92</v>
      </c>
      <c r="C40" s="24" t="s">
        <v>7</v>
      </c>
      <c r="D40" s="18" t="s">
        <v>93</v>
      </c>
      <c r="E40" s="19"/>
      <c r="F40" s="17">
        <v>1</v>
      </c>
      <c r="G40" s="60"/>
      <c r="H40" s="16"/>
      <c r="I40" s="16"/>
      <c r="J40" s="16"/>
      <c r="K40" s="49"/>
      <c r="L40" s="16"/>
      <c r="M40" s="21"/>
      <c r="N40" s="16"/>
      <c r="O40" s="16"/>
      <c r="P40" s="16"/>
      <c r="Q40" s="31"/>
      <c r="R40" s="16"/>
      <c r="S40" s="16"/>
      <c r="T40" s="35"/>
      <c r="U40" s="35"/>
      <c r="V40" s="24"/>
      <c r="W40" s="18"/>
      <c r="X40" s="25" t="s">
        <v>9</v>
      </c>
      <c r="Y40" s="26"/>
      <c r="Z40" s="38"/>
    </row>
    <row r="41" spans="1:26" ht="15.6" x14ac:dyDescent="0.3">
      <c r="A41" s="15" t="s">
        <v>94</v>
      </c>
      <c r="B41" s="61"/>
      <c r="C41" s="24" t="s">
        <v>29</v>
      </c>
      <c r="D41" s="18"/>
      <c r="E41" s="19"/>
      <c r="F41" s="20">
        <v>40</v>
      </c>
      <c r="G41" s="17"/>
      <c r="H41" s="48">
        <v>5.5</v>
      </c>
      <c r="I41" s="48"/>
      <c r="J41" s="16"/>
      <c r="K41" s="16"/>
      <c r="L41" s="16"/>
      <c r="M41" s="21"/>
      <c r="N41" s="16">
        <f>F41*(H41+I41+J41+K41+L41+M41)</f>
        <v>220</v>
      </c>
      <c r="O41" s="16"/>
      <c r="P41" s="16"/>
      <c r="Q41" s="31"/>
      <c r="R41" s="34"/>
      <c r="S41" s="16">
        <f>H41+I41+J41+K41+L41+M41+O41+P41+Q41+R41</f>
        <v>5.5</v>
      </c>
      <c r="T41" s="23">
        <f>S41*2</f>
        <v>11</v>
      </c>
      <c r="U41" s="35">
        <v>11</v>
      </c>
      <c r="V41" s="24"/>
      <c r="W41" s="18"/>
      <c r="X41" s="25" t="s">
        <v>30</v>
      </c>
      <c r="Y41" s="26" t="s">
        <v>95</v>
      </c>
      <c r="Z41" s="27"/>
    </row>
    <row r="42" spans="1:26" ht="15.6" x14ac:dyDescent="0.3">
      <c r="A42" s="15" t="s">
        <v>96</v>
      </c>
      <c r="B42" s="54" t="s">
        <v>97</v>
      </c>
      <c r="C42" s="24" t="s">
        <v>19</v>
      </c>
      <c r="D42" s="18"/>
      <c r="E42" s="19">
        <v>1</v>
      </c>
      <c r="F42" s="51">
        <v>32</v>
      </c>
      <c r="G42" s="58">
        <v>32</v>
      </c>
      <c r="H42" s="31">
        <v>2.65</v>
      </c>
      <c r="I42" s="31"/>
      <c r="J42" s="31">
        <v>0.26</v>
      </c>
      <c r="K42" s="31">
        <v>0.19</v>
      </c>
      <c r="L42" s="31"/>
      <c r="M42" s="21">
        <v>0.26</v>
      </c>
      <c r="N42" s="16">
        <f>F42*(H42+I42+J42+K42+L42+M42)</f>
        <v>107.52000000000001</v>
      </c>
      <c r="O42" s="31"/>
      <c r="P42" s="22"/>
      <c r="Q42" s="31"/>
      <c r="R42" s="16">
        <v>0.3</v>
      </c>
      <c r="S42" s="16">
        <f>H42+I42+J42+K42+L42+M42+O42+P42+Q42+R42</f>
        <v>3.66</v>
      </c>
      <c r="T42" s="23">
        <f>S42*3</f>
        <v>10.98</v>
      </c>
      <c r="U42" s="35">
        <v>11</v>
      </c>
      <c r="V42" s="56">
        <v>5.5</v>
      </c>
      <c r="W42" s="18">
        <f>F42/8</f>
        <v>4</v>
      </c>
      <c r="X42" s="25" t="s">
        <v>57</v>
      </c>
      <c r="Y42" s="26"/>
      <c r="Z42" s="27" t="s">
        <v>98</v>
      </c>
    </row>
    <row r="43" spans="1:26" ht="15.6" x14ac:dyDescent="0.3">
      <c r="A43" s="50" t="s">
        <v>99</v>
      </c>
      <c r="B43" s="62" t="s">
        <v>100</v>
      </c>
      <c r="C43" s="24" t="s">
        <v>36</v>
      </c>
      <c r="D43" s="18"/>
      <c r="E43" s="19">
        <v>1</v>
      </c>
      <c r="F43" s="51">
        <v>30</v>
      </c>
      <c r="G43" s="24">
        <v>30</v>
      </c>
      <c r="H43" s="31">
        <v>3.4009999999999998</v>
      </c>
      <c r="I43" s="31"/>
      <c r="J43" s="31">
        <v>0.53</v>
      </c>
      <c r="K43" s="31">
        <v>0</v>
      </c>
      <c r="L43" s="31">
        <v>0.31</v>
      </c>
      <c r="M43" s="21">
        <v>0.2</v>
      </c>
      <c r="N43" s="16">
        <f>F43*(H43+I43+J43+K43+L43+M43)</f>
        <v>133.22999999999999</v>
      </c>
      <c r="O43" s="31"/>
      <c r="P43" s="16"/>
      <c r="Q43" s="31"/>
      <c r="R43" s="31">
        <v>0.53</v>
      </c>
      <c r="S43" s="16">
        <f>H43+I43+J43+K43+L43+M43+O43+P43+Q43+R43</f>
        <v>4.9710000000000001</v>
      </c>
      <c r="T43" s="23">
        <f>S43*3</f>
        <v>14.913</v>
      </c>
      <c r="U43" s="35">
        <v>15</v>
      </c>
      <c r="V43" s="24" t="s">
        <v>42</v>
      </c>
      <c r="W43" s="18">
        <f>F43/4</f>
        <v>7.5</v>
      </c>
      <c r="X43" s="25" t="s">
        <v>16</v>
      </c>
      <c r="Y43" s="26"/>
      <c r="Z43" s="27" t="s">
        <v>101</v>
      </c>
    </row>
    <row r="44" spans="1:26" ht="15.6" x14ac:dyDescent="0.3">
      <c r="A44" s="15" t="s">
        <v>102</v>
      </c>
      <c r="B44" s="39" t="s">
        <v>103</v>
      </c>
      <c r="C44" s="17" t="s">
        <v>19</v>
      </c>
      <c r="D44" s="18"/>
      <c r="E44" s="19">
        <v>2</v>
      </c>
      <c r="F44" s="20">
        <v>32</v>
      </c>
      <c r="G44" s="17">
        <v>32</v>
      </c>
      <c r="H44" s="16">
        <v>1.9</v>
      </c>
      <c r="I44" s="16"/>
      <c r="J44" s="16">
        <v>0</v>
      </c>
      <c r="K44" s="16">
        <v>0.19</v>
      </c>
      <c r="L44" s="16"/>
      <c r="M44" s="21">
        <v>0.26</v>
      </c>
      <c r="N44" s="16">
        <f>F44*(H44+I44+J44+K44+L44+M44)</f>
        <v>75.199999999999989</v>
      </c>
      <c r="O44" s="16"/>
      <c r="P44" s="16"/>
      <c r="Q44" s="31"/>
      <c r="R44" s="16">
        <v>0.5</v>
      </c>
      <c r="S44" s="16">
        <f>H44+I44+J44+K44+L44+M44+O44+P44+Q44+R44</f>
        <v>2.8499999999999996</v>
      </c>
      <c r="T44" s="23">
        <f>S44*3</f>
        <v>8.5499999999999989</v>
      </c>
      <c r="U44" s="35">
        <v>9</v>
      </c>
      <c r="V44" s="17" t="s">
        <v>20</v>
      </c>
      <c r="W44" s="18">
        <f>F44/6</f>
        <v>5.333333333333333</v>
      </c>
      <c r="X44" s="25" t="s">
        <v>57</v>
      </c>
      <c r="Y44" s="26"/>
      <c r="Z44" s="27" t="s">
        <v>104</v>
      </c>
    </row>
    <row r="45" spans="1:26" ht="15.6" x14ac:dyDescent="0.3">
      <c r="A45" s="15" t="s">
        <v>105</v>
      </c>
      <c r="B45" s="16" t="s">
        <v>106</v>
      </c>
      <c r="C45" s="17" t="s">
        <v>19</v>
      </c>
      <c r="D45" s="19"/>
      <c r="E45" s="19">
        <v>2</v>
      </c>
      <c r="F45" s="17">
        <v>32</v>
      </c>
      <c r="G45" s="17">
        <v>32</v>
      </c>
      <c r="H45" s="16">
        <v>1.92</v>
      </c>
      <c r="I45" s="16"/>
      <c r="J45" s="16">
        <v>0</v>
      </c>
      <c r="K45" s="16">
        <v>0.19</v>
      </c>
      <c r="L45" s="16"/>
      <c r="M45" s="21">
        <v>0.26</v>
      </c>
      <c r="N45" s="16">
        <f>F45*(H45+I45+J45+K45+L45+M45)</f>
        <v>75.84</v>
      </c>
      <c r="O45" s="16"/>
      <c r="P45" s="16"/>
      <c r="Q45" s="31"/>
      <c r="R45" s="34">
        <v>0.3</v>
      </c>
      <c r="S45" s="16">
        <f>H45+I45+J45+K45+L45+M45+O45+P45+Q45+R45</f>
        <v>2.67</v>
      </c>
      <c r="T45" s="23">
        <f>S45*3</f>
        <v>8.01</v>
      </c>
      <c r="U45" s="35">
        <v>9</v>
      </c>
      <c r="V45" s="24">
        <v>5.5</v>
      </c>
      <c r="W45" s="18">
        <f>F45/8</f>
        <v>4</v>
      </c>
      <c r="X45" s="25" t="s">
        <v>16</v>
      </c>
      <c r="Y45" s="26"/>
      <c r="Z45" s="38" t="s">
        <v>107</v>
      </c>
    </row>
    <row r="46" spans="1:26" ht="15.6" x14ac:dyDescent="0.3">
      <c r="A46" s="50" t="s">
        <v>108</v>
      </c>
      <c r="B46" s="54" t="s">
        <v>109</v>
      </c>
      <c r="C46" s="24" t="s">
        <v>2</v>
      </c>
      <c r="D46" s="18" t="s">
        <v>3</v>
      </c>
      <c r="E46" s="19" t="s">
        <v>4</v>
      </c>
      <c r="F46" s="51">
        <v>25</v>
      </c>
      <c r="G46" s="24"/>
      <c r="H46" s="31"/>
      <c r="I46" s="31"/>
      <c r="J46" s="31"/>
      <c r="K46" s="31"/>
      <c r="L46" s="31"/>
      <c r="M46" s="21"/>
      <c r="N46" s="16"/>
      <c r="O46" s="31"/>
      <c r="P46" s="22"/>
      <c r="Q46" s="31"/>
      <c r="R46" s="31"/>
      <c r="S46" s="16"/>
      <c r="T46" s="35"/>
      <c r="U46" s="35"/>
      <c r="V46" s="24"/>
      <c r="W46" s="18"/>
      <c r="X46" s="25" t="s">
        <v>5</v>
      </c>
      <c r="Y46" s="26"/>
      <c r="Z46" s="27"/>
    </row>
    <row r="47" spans="1:26" ht="15.6" x14ac:dyDescent="0.3">
      <c r="A47" s="15" t="s">
        <v>108</v>
      </c>
      <c r="B47" s="16" t="s">
        <v>110</v>
      </c>
      <c r="C47" s="17" t="s">
        <v>7</v>
      </c>
      <c r="D47" s="18" t="s">
        <v>10</v>
      </c>
      <c r="E47" s="28"/>
      <c r="F47" s="20">
        <v>3</v>
      </c>
      <c r="G47" s="17"/>
      <c r="H47" s="16"/>
      <c r="I47" s="16"/>
      <c r="J47" s="16"/>
      <c r="K47" s="16"/>
      <c r="L47" s="16"/>
      <c r="M47" s="21"/>
      <c r="N47" s="16"/>
      <c r="O47" s="16"/>
      <c r="P47" s="22"/>
      <c r="Q47" s="21"/>
      <c r="R47" s="16"/>
      <c r="S47" s="16"/>
      <c r="T47" s="23"/>
      <c r="U47" s="23"/>
      <c r="V47" s="24"/>
      <c r="W47" s="18"/>
      <c r="X47" s="25" t="s">
        <v>5</v>
      </c>
      <c r="Y47" s="25"/>
      <c r="Z47" s="27"/>
    </row>
    <row r="48" spans="1:26" ht="15.6" x14ac:dyDescent="0.3">
      <c r="A48" s="15" t="s">
        <v>111</v>
      </c>
      <c r="B48" s="31" t="s">
        <v>112</v>
      </c>
      <c r="C48" s="24" t="s">
        <v>7</v>
      </c>
      <c r="D48" s="19" t="s">
        <v>10</v>
      </c>
      <c r="E48" s="19"/>
      <c r="F48" s="51">
        <v>12</v>
      </c>
      <c r="G48" s="24"/>
      <c r="H48" s="31"/>
      <c r="I48" s="31"/>
      <c r="J48" s="31"/>
      <c r="K48" s="31"/>
      <c r="L48" s="31"/>
      <c r="M48" s="21"/>
      <c r="N48" s="16"/>
      <c r="O48" s="31"/>
      <c r="P48" s="16"/>
      <c r="Q48" s="16"/>
      <c r="R48" s="34"/>
      <c r="S48" s="16"/>
      <c r="T48" s="35"/>
      <c r="U48" s="35"/>
      <c r="V48" s="24"/>
      <c r="W48" s="18"/>
      <c r="X48" s="25" t="s">
        <v>16</v>
      </c>
      <c r="Y48" s="26"/>
      <c r="Z48" s="38"/>
    </row>
    <row r="49" spans="1:26" ht="15.6" x14ac:dyDescent="0.3">
      <c r="A49" s="15" t="s">
        <v>111</v>
      </c>
      <c r="B49" s="39" t="s">
        <v>112</v>
      </c>
      <c r="C49" s="17" t="s">
        <v>7</v>
      </c>
      <c r="D49" s="18" t="s">
        <v>8</v>
      </c>
      <c r="E49" s="19"/>
      <c r="F49" s="20">
        <v>18</v>
      </c>
      <c r="G49" s="17"/>
      <c r="H49" s="16"/>
      <c r="I49" s="16"/>
      <c r="J49" s="16"/>
      <c r="K49" s="16"/>
      <c r="L49" s="16"/>
      <c r="M49" s="21"/>
      <c r="N49" s="16"/>
      <c r="O49" s="16"/>
      <c r="P49" s="22"/>
      <c r="Q49" s="21"/>
      <c r="R49" s="16"/>
      <c r="S49" s="16"/>
      <c r="T49" s="23"/>
      <c r="U49" s="23"/>
      <c r="V49" s="24"/>
      <c r="W49" s="18"/>
      <c r="X49" s="25" t="s">
        <v>16</v>
      </c>
      <c r="Y49" s="26"/>
      <c r="Z49" s="27"/>
    </row>
    <row r="50" spans="1:26" ht="15.6" x14ac:dyDescent="0.3">
      <c r="A50" s="15" t="s">
        <v>111</v>
      </c>
      <c r="B50" s="54" t="s">
        <v>113</v>
      </c>
      <c r="C50" s="24" t="s">
        <v>7</v>
      </c>
      <c r="D50" s="18" t="s">
        <v>114</v>
      </c>
      <c r="E50" s="19"/>
      <c r="F50" s="24">
        <v>12</v>
      </c>
      <c r="G50" s="24"/>
      <c r="H50" s="31"/>
      <c r="I50" s="31"/>
      <c r="J50" s="31"/>
      <c r="K50" s="31"/>
      <c r="L50" s="16"/>
      <c r="M50" s="21"/>
      <c r="N50" s="16"/>
      <c r="O50" s="31"/>
      <c r="P50" s="16">
        <v>7.0000000000000007E-2</v>
      </c>
      <c r="Q50" s="31">
        <v>0.5</v>
      </c>
      <c r="R50" s="34">
        <v>0.45</v>
      </c>
      <c r="S50" s="16"/>
      <c r="T50" s="35"/>
      <c r="U50" s="35"/>
      <c r="V50" s="24" t="s">
        <v>20</v>
      </c>
      <c r="W50" s="18">
        <f>F50/6</f>
        <v>2</v>
      </c>
      <c r="X50" s="25" t="s">
        <v>16</v>
      </c>
      <c r="Y50" s="26"/>
      <c r="Z50" s="27"/>
    </row>
    <row r="51" spans="1:26" ht="15.6" x14ac:dyDescent="0.3">
      <c r="A51" s="15" t="s">
        <v>111</v>
      </c>
      <c r="B51" s="16" t="s">
        <v>112</v>
      </c>
      <c r="C51" s="24" t="s">
        <v>115</v>
      </c>
      <c r="D51" s="18" t="s">
        <v>116</v>
      </c>
      <c r="E51" s="19">
        <v>3</v>
      </c>
      <c r="F51" s="17">
        <v>69</v>
      </c>
      <c r="G51" s="47"/>
      <c r="H51" s="48"/>
      <c r="I51" s="48"/>
      <c r="J51" s="16"/>
      <c r="K51" s="49"/>
      <c r="L51" s="16"/>
      <c r="M51" s="21"/>
      <c r="N51" s="16"/>
      <c r="O51" s="16"/>
      <c r="P51" s="16"/>
      <c r="Q51" s="31"/>
      <c r="R51" s="16"/>
      <c r="S51" s="16"/>
      <c r="T51" s="35"/>
      <c r="U51" s="35"/>
      <c r="V51" s="24" t="s">
        <v>117</v>
      </c>
      <c r="W51" s="18">
        <f>F51/15</f>
        <v>4.5999999999999996</v>
      </c>
      <c r="X51" s="25" t="s">
        <v>16</v>
      </c>
      <c r="Y51" s="26"/>
      <c r="Z51" s="38"/>
    </row>
    <row r="52" spans="1:26" ht="15.6" x14ac:dyDescent="0.3">
      <c r="A52" s="15" t="s">
        <v>118</v>
      </c>
      <c r="B52" s="16" t="s">
        <v>119</v>
      </c>
      <c r="C52" s="17" t="s">
        <v>19</v>
      </c>
      <c r="D52" s="18"/>
      <c r="E52" s="19">
        <v>1</v>
      </c>
      <c r="F52" s="20">
        <v>32</v>
      </c>
      <c r="G52" s="17">
        <v>32</v>
      </c>
      <c r="H52" s="16">
        <v>2.97</v>
      </c>
      <c r="I52" s="16"/>
      <c r="J52" s="16">
        <v>0.23</v>
      </c>
      <c r="K52" s="16">
        <v>0.19</v>
      </c>
      <c r="L52" s="16"/>
      <c r="M52" s="21">
        <v>0.26</v>
      </c>
      <c r="N52" s="16">
        <f>F52*(H52+I52+J52+K52+L52+M52)</f>
        <v>116.80000000000001</v>
      </c>
      <c r="O52" s="16"/>
      <c r="P52" s="22"/>
      <c r="Q52" s="21"/>
      <c r="R52" s="16">
        <v>0.3</v>
      </c>
      <c r="S52" s="16">
        <f>H52+I52+J52+K52+L52+M52+O52+P52+Q52+R52</f>
        <v>3.95</v>
      </c>
      <c r="T52" s="23">
        <f>S52*3</f>
        <v>11.850000000000001</v>
      </c>
      <c r="U52" s="23">
        <v>12</v>
      </c>
      <c r="V52" s="24">
        <v>5.5</v>
      </c>
      <c r="W52" s="18">
        <f>F52/8</f>
        <v>4</v>
      </c>
      <c r="X52" s="25" t="s">
        <v>16</v>
      </c>
      <c r="Y52" s="26"/>
      <c r="Z52" s="38"/>
    </row>
    <row r="53" spans="1:26" ht="15.6" x14ac:dyDescent="0.3">
      <c r="A53" s="15" t="s">
        <v>120</v>
      </c>
      <c r="B53" s="36" t="s">
        <v>121</v>
      </c>
      <c r="C53" s="17" t="s">
        <v>115</v>
      </c>
      <c r="D53" s="18" t="s">
        <v>116</v>
      </c>
      <c r="E53" s="19">
        <v>3</v>
      </c>
      <c r="F53" s="20">
        <v>53</v>
      </c>
      <c r="G53" s="17"/>
      <c r="H53" s="16"/>
      <c r="I53" s="16"/>
      <c r="J53" s="16"/>
      <c r="K53" s="16"/>
      <c r="L53" s="16"/>
      <c r="M53" s="21"/>
      <c r="N53" s="16"/>
      <c r="O53" s="16"/>
      <c r="P53" s="22">
        <v>7.0000000000000007E-2</v>
      </c>
      <c r="Q53" s="35">
        <v>0.53</v>
      </c>
      <c r="R53" s="16">
        <v>0.53</v>
      </c>
      <c r="S53" s="16"/>
      <c r="T53" s="35"/>
      <c r="U53" s="35"/>
      <c r="V53" s="24" t="s">
        <v>122</v>
      </c>
      <c r="W53" s="18">
        <f>F53/15</f>
        <v>3.5333333333333332</v>
      </c>
      <c r="X53" s="25" t="s">
        <v>16</v>
      </c>
      <c r="Y53" s="26"/>
      <c r="Z53" s="27"/>
    </row>
    <row r="54" spans="1:26" ht="15.6" x14ac:dyDescent="0.3">
      <c r="A54" s="50" t="s">
        <v>123</v>
      </c>
      <c r="B54" s="16" t="s">
        <v>124</v>
      </c>
      <c r="C54" s="24" t="s">
        <v>7</v>
      </c>
      <c r="D54" s="18" t="s">
        <v>60</v>
      </c>
      <c r="E54" s="19">
        <v>1</v>
      </c>
      <c r="F54" s="51">
        <v>30</v>
      </c>
      <c r="G54" s="24"/>
      <c r="H54" s="31"/>
      <c r="I54" s="31"/>
      <c r="J54" s="31"/>
      <c r="K54" s="31"/>
      <c r="L54" s="31"/>
      <c r="M54" s="21"/>
      <c r="N54" s="16"/>
      <c r="O54" s="31"/>
      <c r="P54" s="16">
        <v>7.0000000000000007E-2</v>
      </c>
      <c r="Q54" s="31">
        <v>0.37</v>
      </c>
      <c r="R54" s="16">
        <v>0.3</v>
      </c>
      <c r="S54" s="16"/>
      <c r="T54" s="35"/>
      <c r="U54" s="35"/>
      <c r="V54" s="24">
        <v>5.5</v>
      </c>
      <c r="W54" s="18">
        <f>F54/8</f>
        <v>3.75</v>
      </c>
      <c r="X54" s="52" t="s">
        <v>16</v>
      </c>
      <c r="Y54" s="26"/>
      <c r="Z54" s="38"/>
    </row>
    <row r="55" spans="1:26" ht="15.6" x14ac:dyDescent="0.3">
      <c r="A55" s="15" t="s">
        <v>125</v>
      </c>
      <c r="B55" s="16" t="s">
        <v>126</v>
      </c>
      <c r="C55" s="17" t="s">
        <v>7</v>
      </c>
      <c r="D55" s="18" t="s">
        <v>127</v>
      </c>
      <c r="E55" s="19"/>
      <c r="F55" s="20">
        <v>6</v>
      </c>
      <c r="G55" s="17"/>
      <c r="H55" s="16"/>
      <c r="I55" s="16"/>
      <c r="J55" s="16"/>
      <c r="K55" s="16"/>
      <c r="L55" s="16"/>
      <c r="M55" s="21"/>
      <c r="N55" s="16"/>
      <c r="O55" s="16"/>
      <c r="P55" s="22"/>
      <c r="Q55" s="21"/>
      <c r="R55" s="16"/>
      <c r="S55" s="16"/>
      <c r="T55" s="23"/>
      <c r="U55" s="23"/>
      <c r="V55" s="24" t="s">
        <v>20</v>
      </c>
      <c r="W55" s="18">
        <v>1</v>
      </c>
      <c r="X55" s="25" t="s">
        <v>16</v>
      </c>
      <c r="Y55" s="26"/>
      <c r="Z55" s="38"/>
    </row>
    <row r="56" spans="1:26" ht="15.6" x14ac:dyDescent="0.3">
      <c r="A56" s="50" t="s">
        <v>128</v>
      </c>
      <c r="B56" s="31" t="s">
        <v>129</v>
      </c>
      <c r="C56" s="24" t="s">
        <v>36</v>
      </c>
      <c r="D56" s="18"/>
      <c r="E56" s="19">
        <v>2</v>
      </c>
      <c r="F56" s="51">
        <v>30</v>
      </c>
      <c r="G56" s="24">
        <v>30</v>
      </c>
      <c r="H56" s="31">
        <v>1.83</v>
      </c>
      <c r="I56" s="31"/>
      <c r="J56" s="31">
        <v>0</v>
      </c>
      <c r="K56" s="16">
        <v>0.2</v>
      </c>
      <c r="L56" s="31"/>
      <c r="M56" s="21">
        <v>0.2</v>
      </c>
      <c r="N56" s="16">
        <f t="shared" ref="N56:N61" si="0">F56*(H56+I56+J56+K56+L56+M56)</f>
        <v>66.900000000000006</v>
      </c>
      <c r="O56" s="31"/>
      <c r="P56" s="16"/>
      <c r="Q56" s="31"/>
      <c r="R56" s="16">
        <v>0.5</v>
      </c>
      <c r="S56" s="16">
        <f t="shared" ref="S56:S61" si="1">H56+I56+J56+K56+L56+M56+O56+P56+Q56+R56</f>
        <v>2.7300000000000004</v>
      </c>
      <c r="T56" s="23">
        <f t="shared" ref="T56:T61" si="2">S56*3</f>
        <v>8.1900000000000013</v>
      </c>
      <c r="U56" s="35">
        <v>9</v>
      </c>
      <c r="V56" s="24" t="s">
        <v>20</v>
      </c>
      <c r="W56" s="18">
        <f>F56/6</f>
        <v>5</v>
      </c>
      <c r="X56" s="25" t="s">
        <v>16</v>
      </c>
      <c r="Y56" s="26"/>
      <c r="Z56" s="38"/>
    </row>
    <row r="57" spans="1:26" ht="15.6" x14ac:dyDescent="0.3">
      <c r="A57" s="15" t="s">
        <v>130</v>
      </c>
      <c r="B57" s="63" t="s">
        <v>131</v>
      </c>
      <c r="C57" s="17" t="s">
        <v>36</v>
      </c>
      <c r="D57" s="19"/>
      <c r="E57" s="19">
        <v>1</v>
      </c>
      <c r="F57" s="17">
        <v>25</v>
      </c>
      <c r="G57" s="17">
        <v>25</v>
      </c>
      <c r="H57" s="16">
        <v>2.4900000000000002</v>
      </c>
      <c r="I57" s="16"/>
      <c r="J57" s="16">
        <v>0</v>
      </c>
      <c r="K57" s="16">
        <v>0.2</v>
      </c>
      <c r="L57" s="16"/>
      <c r="M57" s="21">
        <v>0.2</v>
      </c>
      <c r="N57" s="16">
        <f t="shared" si="0"/>
        <v>72.250000000000014</v>
      </c>
      <c r="O57" s="16"/>
      <c r="P57" s="22"/>
      <c r="Q57" s="31"/>
      <c r="R57" s="16">
        <v>0.5</v>
      </c>
      <c r="S57" s="16">
        <f t="shared" si="1"/>
        <v>3.3900000000000006</v>
      </c>
      <c r="T57" s="23">
        <f t="shared" si="2"/>
        <v>10.170000000000002</v>
      </c>
      <c r="U57" s="23">
        <v>12</v>
      </c>
      <c r="V57" s="24" t="s">
        <v>20</v>
      </c>
      <c r="W57" s="18">
        <f>F57/6</f>
        <v>4.166666666666667</v>
      </c>
      <c r="X57" s="25" t="s">
        <v>16</v>
      </c>
      <c r="Y57" s="26"/>
      <c r="Z57" s="27" t="s">
        <v>132</v>
      </c>
    </row>
    <row r="58" spans="1:26" ht="15.6" x14ac:dyDescent="0.3">
      <c r="A58" s="15" t="s">
        <v>133</v>
      </c>
      <c r="B58" s="16" t="s">
        <v>134</v>
      </c>
      <c r="C58" s="24" t="s">
        <v>36</v>
      </c>
      <c r="D58" s="18"/>
      <c r="E58" s="19">
        <v>2</v>
      </c>
      <c r="F58" s="17">
        <v>20</v>
      </c>
      <c r="G58" s="24">
        <v>20</v>
      </c>
      <c r="H58" s="31">
        <v>5.73</v>
      </c>
      <c r="I58" s="31"/>
      <c r="J58" s="31">
        <v>0.53</v>
      </c>
      <c r="K58" s="31">
        <v>0</v>
      </c>
      <c r="L58" s="31">
        <v>0.31</v>
      </c>
      <c r="M58" s="21">
        <v>0.2</v>
      </c>
      <c r="N58" s="16">
        <f t="shared" si="0"/>
        <v>135.4</v>
      </c>
      <c r="O58" s="31"/>
      <c r="P58" s="16"/>
      <c r="Q58" s="31"/>
      <c r="R58" s="31">
        <v>0.53</v>
      </c>
      <c r="S58" s="16">
        <f t="shared" si="1"/>
        <v>7.3000000000000007</v>
      </c>
      <c r="T58" s="23">
        <f t="shared" si="2"/>
        <v>21.900000000000002</v>
      </c>
      <c r="U58" s="35">
        <v>22</v>
      </c>
      <c r="V58" s="24" t="s">
        <v>42</v>
      </c>
      <c r="W58" s="18">
        <f>F58/4</f>
        <v>5</v>
      </c>
      <c r="X58" s="25" t="s">
        <v>16</v>
      </c>
      <c r="Y58" s="26"/>
      <c r="Z58" s="38" t="s">
        <v>135</v>
      </c>
    </row>
    <row r="59" spans="1:26" ht="15.6" x14ac:dyDescent="0.3">
      <c r="A59" s="15" t="s">
        <v>133</v>
      </c>
      <c r="B59" s="16" t="s">
        <v>136</v>
      </c>
      <c r="C59" s="24" t="s">
        <v>36</v>
      </c>
      <c r="D59" s="18"/>
      <c r="E59" s="19">
        <v>2</v>
      </c>
      <c r="F59" s="20">
        <v>20</v>
      </c>
      <c r="G59" s="24">
        <v>20</v>
      </c>
      <c r="H59" s="31">
        <v>5.75</v>
      </c>
      <c r="I59" s="31"/>
      <c r="J59" s="31">
        <v>0.53</v>
      </c>
      <c r="K59" s="31">
        <v>0</v>
      </c>
      <c r="L59" s="31">
        <v>0.31</v>
      </c>
      <c r="M59" s="21">
        <v>0.2</v>
      </c>
      <c r="N59" s="16">
        <f t="shared" si="0"/>
        <v>135.80000000000001</v>
      </c>
      <c r="O59" s="31"/>
      <c r="P59" s="16"/>
      <c r="Q59" s="31"/>
      <c r="R59" s="31">
        <v>0.53</v>
      </c>
      <c r="S59" s="16">
        <f t="shared" si="1"/>
        <v>7.32</v>
      </c>
      <c r="T59" s="23">
        <f t="shared" si="2"/>
        <v>21.96</v>
      </c>
      <c r="U59" s="35">
        <v>22</v>
      </c>
      <c r="V59" s="24" t="s">
        <v>42</v>
      </c>
      <c r="W59" s="18">
        <f>F59/4</f>
        <v>5</v>
      </c>
      <c r="X59" s="25" t="s">
        <v>16</v>
      </c>
      <c r="Y59" s="26"/>
      <c r="Z59" s="38" t="s">
        <v>135</v>
      </c>
    </row>
    <row r="60" spans="1:26" ht="15.6" x14ac:dyDescent="0.3">
      <c r="A60" s="15" t="s">
        <v>137</v>
      </c>
      <c r="B60" s="16" t="s">
        <v>138</v>
      </c>
      <c r="C60" s="24" t="s">
        <v>36</v>
      </c>
      <c r="D60" s="18"/>
      <c r="E60" s="19">
        <v>2</v>
      </c>
      <c r="F60" s="17">
        <v>20</v>
      </c>
      <c r="G60" s="24">
        <v>20</v>
      </c>
      <c r="H60" s="31">
        <v>3.95</v>
      </c>
      <c r="I60" s="31"/>
      <c r="J60" s="31">
        <v>0</v>
      </c>
      <c r="K60" s="31">
        <v>0.2</v>
      </c>
      <c r="L60" s="31"/>
      <c r="M60" s="21">
        <v>0.2</v>
      </c>
      <c r="N60" s="16">
        <f t="shared" si="0"/>
        <v>87.000000000000014</v>
      </c>
      <c r="O60" s="31"/>
      <c r="P60" s="16"/>
      <c r="Q60" s="31"/>
      <c r="R60" s="16">
        <v>0.5</v>
      </c>
      <c r="S60" s="16">
        <f t="shared" si="1"/>
        <v>4.8500000000000005</v>
      </c>
      <c r="T60" s="23">
        <f t="shared" si="2"/>
        <v>14.55</v>
      </c>
      <c r="U60" s="35">
        <v>15</v>
      </c>
      <c r="V60" s="24" t="s">
        <v>20</v>
      </c>
      <c r="W60" s="18">
        <f>F60/6</f>
        <v>3.3333333333333335</v>
      </c>
      <c r="X60" s="25" t="s">
        <v>57</v>
      </c>
      <c r="Y60" s="26"/>
      <c r="Z60" s="38" t="s">
        <v>135</v>
      </c>
    </row>
    <row r="61" spans="1:26" ht="15.6" x14ac:dyDescent="0.3">
      <c r="A61" s="15" t="s">
        <v>139</v>
      </c>
      <c r="B61" s="34" t="s">
        <v>140</v>
      </c>
      <c r="C61" s="17" t="s">
        <v>15</v>
      </c>
      <c r="D61" s="19"/>
      <c r="E61" s="19">
        <v>2</v>
      </c>
      <c r="F61" s="17">
        <v>21</v>
      </c>
      <c r="G61" s="17">
        <v>21</v>
      </c>
      <c r="H61" s="16">
        <v>3.75</v>
      </c>
      <c r="I61" s="16"/>
      <c r="J61" s="16">
        <v>0.28000000000000003</v>
      </c>
      <c r="K61" s="16">
        <v>0.18</v>
      </c>
      <c r="L61" s="16"/>
      <c r="M61" s="21">
        <v>0.26</v>
      </c>
      <c r="N61" s="16">
        <f t="shared" si="0"/>
        <v>93.86999999999999</v>
      </c>
      <c r="O61" s="16"/>
      <c r="P61" s="22"/>
      <c r="Q61" s="31"/>
      <c r="R61" s="16">
        <v>0.5</v>
      </c>
      <c r="S61" s="16">
        <f t="shared" si="1"/>
        <v>4.97</v>
      </c>
      <c r="T61" s="23">
        <f t="shared" si="2"/>
        <v>14.91</v>
      </c>
      <c r="U61" s="23">
        <v>15</v>
      </c>
      <c r="V61" s="24" t="s">
        <v>20</v>
      </c>
      <c r="W61" s="18">
        <f>F61/6</f>
        <v>3.5</v>
      </c>
      <c r="X61" s="25" t="s">
        <v>57</v>
      </c>
      <c r="Y61" s="26"/>
      <c r="Z61" s="27"/>
    </row>
    <row r="62" spans="1:26" ht="15.6" x14ac:dyDescent="0.3">
      <c r="A62" s="15" t="s">
        <v>141</v>
      </c>
      <c r="B62" s="16" t="s">
        <v>142</v>
      </c>
      <c r="C62" s="17" t="s">
        <v>7</v>
      </c>
      <c r="D62" s="18" t="s">
        <v>90</v>
      </c>
      <c r="E62" s="19"/>
      <c r="F62" s="20">
        <v>4</v>
      </c>
      <c r="G62" s="17"/>
      <c r="H62" s="16"/>
      <c r="I62" s="16"/>
      <c r="J62" s="16"/>
      <c r="K62" s="16"/>
      <c r="L62" s="16"/>
      <c r="M62" s="21"/>
      <c r="N62" s="16"/>
      <c r="O62" s="16"/>
      <c r="P62" s="16"/>
      <c r="Q62" s="21"/>
      <c r="R62" s="16"/>
      <c r="S62" s="16"/>
      <c r="T62" s="23"/>
      <c r="U62" s="23"/>
      <c r="V62" s="24"/>
      <c r="W62" s="18"/>
      <c r="X62" s="25" t="s">
        <v>16</v>
      </c>
      <c r="Y62" s="26"/>
      <c r="Z62" s="27"/>
    </row>
    <row r="63" spans="1:26" ht="15.6" x14ac:dyDescent="0.3">
      <c r="A63" s="50" t="s">
        <v>141</v>
      </c>
      <c r="B63" s="43" t="s">
        <v>142</v>
      </c>
      <c r="C63" s="41" t="s">
        <v>7</v>
      </c>
      <c r="D63" s="19" t="s">
        <v>143</v>
      </c>
      <c r="E63" s="19"/>
      <c r="F63" s="42">
        <v>40</v>
      </c>
      <c r="G63" s="41"/>
      <c r="H63" s="43"/>
      <c r="I63" s="43"/>
      <c r="J63" s="43"/>
      <c r="K63" s="43"/>
      <c r="L63" s="43"/>
      <c r="M63" s="44"/>
      <c r="N63" s="43"/>
      <c r="O63" s="43"/>
      <c r="P63" s="22"/>
      <c r="Q63" s="44"/>
      <c r="R63" s="43"/>
      <c r="S63" s="43"/>
      <c r="T63" s="64"/>
      <c r="U63" s="65"/>
      <c r="V63" s="24"/>
      <c r="W63" s="18"/>
      <c r="X63" s="25" t="s">
        <v>57</v>
      </c>
      <c r="Y63" s="26"/>
      <c r="Z63" s="38"/>
    </row>
    <row r="64" spans="1:26" ht="15.6" x14ac:dyDescent="0.3">
      <c r="A64" s="15" t="s">
        <v>144</v>
      </c>
      <c r="B64" s="16" t="s">
        <v>145</v>
      </c>
      <c r="C64" s="17" t="s">
        <v>7</v>
      </c>
      <c r="D64" s="19" t="s">
        <v>127</v>
      </c>
      <c r="E64" s="19"/>
      <c r="F64" s="20">
        <v>6</v>
      </c>
      <c r="G64" s="17"/>
      <c r="H64" s="16"/>
      <c r="I64" s="16"/>
      <c r="J64" s="16"/>
      <c r="K64" s="16"/>
      <c r="L64" s="16"/>
      <c r="M64" s="21"/>
      <c r="N64" s="16"/>
      <c r="O64" s="16"/>
      <c r="P64" s="22"/>
      <c r="Q64" s="21"/>
      <c r="R64" s="16"/>
      <c r="S64" s="16"/>
      <c r="T64" s="35"/>
      <c r="U64" s="66"/>
      <c r="V64" s="24" t="s">
        <v>20</v>
      </c>
      <c r="W64" s="18">
        <v>1</v>
      </c>
      <c r="X64" s="25" t="s">
        <v>16</v>
      </c>
      <c r="Y64" s="26"/>
      <c r="Z64" s="38"/>
    </row>
    <row r="65" spans="1:26" ht="15.6" x14ac:dyDescent="0.3">
      <c r="A65" s="15" t="s">
        <v>146</v>
      </c>
      <c r="B65" s="16" t="s">
        <v>147</v>
      </c>
      <c r="C65" s="17" t="s">
        <v>36</v>
      </c>
      <c r="D65" s="19"/>
      <c r="E65" s="19">
        <v>2</v>
      </c>
      <c r="F65" s="20">
        <v>25</v>
      </c>
      <c r="G65" s="17" t="s">
        <v>148</v>
      </c>
      <c r="H65" s="16">
        <v>3.68</v>
      </c>
      <c r="I65" s="16"/>
      <c r="J65" s="16">
        <v>0.21</v>
      </c>
      <c r="K65" s="16">
        <v>0.2</v>
      </c>
      <c r="L65" s="16"/>
      <c r="M65" s="21">
        <v>0.2</v>
      </c>
      <c r="N65" s="16">
        <f>F65*(H65+I65+J65+K65+L65+M65)</f>
        <v>107.25</v>
      </c>
      <c r="O65" s="16"/>
      <c r="P65" s="22"/>
      <c r="Q65" s="16"/>
      <c r="R65" s="16">
        <v>0.5</v>
      </c>
      <c r="S65" s="16">
        <f>H65+I65+J65+K65+L65+M65+O65+P65+Q65+R65</f>
        <v>4.79</v>
      </c>
      <c r="T65" s="23">
        <f>S65*3</f>
        <v>14.370000000000001</v>
      </c>
      <c r="U65" s="23">
        <v>14</v>
      </c>
      <c r="V65" s="24" t="s">
        <v>20</v>
      </c>
      <c r="W65" s="18">
        <f>F65/6</f>
        <v>4.166666666666667</v>
      </c>
      <c r="X65" s="25" t="s">
        <v>16</v>
      </c>
      <c r="Y65" s="32"/>
      <c r="Z65" s="38" t="s">
        <v>149</v>
      </c>
    </row>
    <row r="66" spans="1:26" ht="15.6" x14ac:dyDescent="0.3">
      <c r="A66" s="15" t="s">
        <v>150</v>
      </c>
      <c r="B66" s="39" t="s">
        <v>151</v>
      </c>
      <c r="C66" s="17" t="s">
        <v>7</v>
      </c>
      <c r="D66" s="18" t="s">
        <v>90</v>
      </c>
      <c r="E66" s="19"/>
      <c r="F66" s="17">
        <v>5</v>
      </c>
      <c r="G66" s="17"/>
      <c r="H66" s="16"/>
      <c r="I66" s="16"/>
      <c r="J66" s="16"/>
      <c r="K66" s="16"/>
      <c r="L66" s="16"/>
      <c r="M66" s="21"/>
      <c r="N66" s="16"/>
      <c r="O66" s="16"/>
      <c r="P66" s="22"/>
      <c r="Q66" s="16"/>
      <c r="R66" s="31"/>
      <c r="S66" s="16"/>
      <c r="T66" s="23"/>
      <c r="U66" s="23"/>
      <c r="V66" s="24"/>
      <c r="W66" s="18"/>
      <c r="X66" s="25" t="s">
        <v>57</v>
      </c>
      <c r="Y66" s="26"/>
      <c r="Z66" s="27"/>
    </row>
    <row r="67" spans="1:26" ht="15.6" x14ac:dyDescent="0.3">
      <c r="A67" s="15" t="s">
        <v>152</v>
      </c>
      <c r="B67" s="39" t="s">
        <v>153</v>
      </c>
      <c r="C67" s="17" t="s">
        <v>7</v>
      </c>
      <c r="D67" s="18" t="s">
        <v>90</v>
      </c>
      <c r="E67" s="19"/>
      <c r="F67" s="20">
        <v>4</v>
      </c>
      <c r="G67" s="17"/>
      <c r="H67" s="16"/>
      <c r="I67" s="16"/>
      <c r="J67" s="16"/>
      <c r="K67" s="16"/>
      <c r="L67" s="16"/>
      <c r="M67" s="21"/>
      <c r="N67" s="16"/>
      <c r="O67" s="16"/>
      <c r="P67" s="22"/>
      <c r="Q67" s="16"/>
      <c r="R67" s="16"/>
      <c r="S67" s="16"/>
      <c r="T67" s="35"/>
      <c r="U67" s="35"/>
      <c r="V67" s="24"/>
      <c r="W67" s="18"/>
      <c r="X67" s="25" t="s">
        <v>9</v>
      </c>
      <c r="Y67" s="26"/>
      <c r="Z67" s="38"/>
    </row>
    <row r="68" spans="1:26" ht="15.6" x14ac:dyDescent="0.3">
      <c r="A68" s="50" t="s">
        <v>154</v>
      </c>
      <c r="B68" s="50" t="s">
        <v>155</v>
      </c>
      <c r="C68" s="24" t="s">
        <v>69</v>
      </c>
      <c r="D68" s="18" t="s">
        <v>156</v>
      </c>
      <c r="E68" s="19" t="s">
        <v>157</v>
      </c>
      <c r="F68" s="24">
        <v>36</v>
      </c>
      <c r="G68" s="24"/>
      <c r="H68" s="31"/>
      <c r="I68" s="31"/>
      <c r="J68" s="16"/>
      <c r="K68" s="16"/>
      <c r="L68" s="16"/>
      <c r="M68" s="21"/>
      <c r="N68" s="16"/>
      <c r="O68" s="16"/>
      <c r="P68" s="16"/>
      <c r="Q68" s="31"/>
      <c r="R68" s="34"/>
      <c r="S68" s="16"/>
      <c r="T68" s="35"/>
      <c r="U68" s="35">
        <v>5</v>
      </c>
      <c r="V68" s="24"/>
      <c r="W68" s="18"/>
      <c r="X68" s="25" t="s">
        <v>71</v>
      </c>
      <c r="Y68" s="26" t="s">
        <v>158</v>
      </c>
      <c r="Z68" s="38"/>
    </row>
    <row r="69" spans="1:26" ht="15.6" x14ac:dyDescent="0.3">
      <c r="A69" s="50" t="s">
        <v>159</v>
      </c>
      <c r="B69" s="67" t="s">
        <v>160</v>
      </c>
      <c r="C69" s="24" t="s">
        <v>69</v>
      </c>
      <c r="D69" s="18" t="s">
        <v>161</v>
      </c>
      <c r="E69" s="19" t="s">
        <v>162</v>
      </c>
      <c r="F69" s="51">
        <v>79</v>
      </c>
      <c r="G69" s="24"/>
      <c r="H69" s="16"/>
      <c r="I69" s="16"/>
      <c r="J69" s="16"/>
      <c r="K69" s="16"/>
      <c r="L69" s="16"/>
      <c r="M69" s="21"/>
      <c r="N69" s="16"/>
      <c r="O69" s="31"/>
      <c r="P69" s="16">
        <v>7.0000000000000007E-2</v>
      </c>
      <c r="Q69" s="16">
        <v>0.13</v>
      </c>
      <c r="R69" s="34">
        <v>0.5</v>
      </c>
      <c r="S69" s="16"/>
      <c r="T69" s="35"/>
      <c r="U69" s="35">
        <v>5</v>
      </c>
      <c r="V69" s="24" t="s">
        <v>163</v>
      </c>
      <c r="W69" s="18">
        <f>F69/15</f>
        <v>5.2666666666666666</v>
      </c>
      <c r="X69" s="25" t="s">
        <v>71</v>
      </c>
      <c r="Y69" s="26" t="s">
        <v>164</v>
      </c>
      <c r="Z69" s="27"/>
    </row>
    <row r="70" spans="1:26" ht="15.6" x14ac:dyDescent="0.3">
      <c r="A70" s="15" t="s">
        <v>165</v>
      </c>
      <c r="B70" s="39" t="s">
        <v>166</v>
      </c>
      <c r="C70" s="17" t="s">
        <v>7</v>
      </c>
      <c r="D70" s="18" t="s">
        <v>90</v>
      </c>
      <c r="E70" s="19"/>
      <c r="F70" s="20">
        <v>6</v>
      </c>
      <c r="G70" s="17"/>
      <c r="H70" s="16"/>
      <c r="I70" s="16"/>
      <c r="J70" s="16"/>
      <c r="K70" s="16"/>
      <c r="L70" s="16"/>
      <c r="M70" s="21"/>
      <c r="N70" s="16"/>
      <c r="O70" s="16"/>
      <c r="P70" s="16"/>
      <c r="Q70" s="21"/>
      <c r="R70" s="16"/>
      <c r="S70" s="16"/>
      <c r="T70" s="23"/>
      <c r="U70" s="23"/>
      <c r="V70" s="24"/>
      <c r="W70" s="18"/>
      <c r="X70" s="25" t="s">
        <v>57</v>
      </c>
      <c r="Y70" s="26"/>
      <c r="Z70" s="27"/>
    </row>
    <row r="71" spans="1:26" ht="15.6" x14ac:dyDescent="0.3">
      <c r="A71" s="15" t="s">
        <v>167</v>
      </c>
      <c r="B71" s="39" t="s">
        <v>168</v>
      </c>
      <c r="C71" s="17" t="s">
        <v>7</v>
      </c>
      <c r="D71" s="18" t="s">
        <v>10</v>
      </c>
      <c r="E71" s="28"/>
      <c r="F71" s="20">
        <v>6</v>
      </c>
      <c r="G71" s="17"/>
      <c r="H71" s="16"/>
      <c r="I71" s="16"/>
      <c r="J71" s="16"/>
      <c r="K71" s="16"/>
      <c r="L71" s="16"/>
      <c r="M71" s="21"/>
      <c r="N71" s="16"/>
      <c r="O71" s="16"/>
      <c r="P71" s="16"/>
      <c r="Q71" s="21"/>
      <c r="R71" s="16"/>
      <c r="S71" s="16"/>
      <c r="T71" s="23"/>
      <c r="U71" s="23"/>
      <c r="V71" s="24"/>
      <c r="W71" s="18"/>
      <c r="X71" s="25" t="s">
        <v>16</v>
      </c>
      <c r="Y71" s="25"/>
      <c r="Z71" s="27"/>
    </row>
    <row r="72" spans="1:26" ht="15.6" x14ac:dyDescent="0.3">
      <c r="A72" s="50" t="s">
        <v>169</v>
      </c>
      <c r="B72" s="54" t="s">
        <v>170</v>
      </c>
      <c r="C72" s="24" t="s">
        <v>171</v>
      </c>
      <c r="D72" s="18"/>
      <c r="E72" s="19">
        <v>1</v>
      </c>
      <c r="F72" s="51">
        <v>16</v>
      </c>
      <c r="G72" s="17">
        <v>16</v>
      </c>
      <c r="H72" s="16">
        <v>5.19</v>
      </c>
      <c r="I72" s="16"/>
      <c r="J72" s="16">
        <v>1.5</v>
      </c>
      <c r="K72" s="16">
        <v>0.21</v>
      </c>
      <c r="L72" s="16">
        <v>0.31</v>
      </c>
      <c r="M72" s="21">
        <v>1.1299999999999999</v>
      </c>
      <c r="N72" s="16">
        <f>F72*(H72+I72+J72+K72+L72+M72)</f>
        <v>133.44</v>
      </c>
      <c r="O72" s="16"/>
      <c r="P72" s="16"/>
      <c r="Q72" s="16"/>
      <c r="R72" s="31">
        <v>0.53</v>
      </c>
      <c r="S72" s="16">
        <f>H72+I72+J72+K72+L72+M72+O72+P72+Q72+R72</f>
        <v>8.8699999999999992</v>
      </c>
      <c r="T72" s="23">
        <f>S72*3</f>
        <v>26.61</v>
      </c>
      <c r="U72" s="35">
        <v>27</v>
      </c>
      <c r="V72" s="17" t="s">
        <v>42</v>
      </c>
      <c r="W72" s="18">
        <f>F72/4</f>
        <v>4</v>
      </c>
      <c r="X72" s="68" t="s">
        <v>172</v>
      </c>
      <c r="Y72" s="26"/>
      <c r="Z72" s="38" t="s">
        <v>132</v>
      </c>
    </row>
    <row r="73" spans="1:26" ht="15.6" x14ac:dyDescent="0.3">
      <c r="A73" s="15" t="s">
        <v>173</v>
      </c>
      <c r="B73" s="39" t="s">
        <v>174</v>
      </c>
      <c r="C73" s="17" t="s">
        <v>36</v>
      </c>
      <c r="D73" s="19"/>
      <c r="E73" s="19">
        <v>1</v>
      </c>
      <c r="F73" s="20">
        <v>30</v>
      </c>
      <c r="G73" s="17">
        <v>30</v>
      </c>
      <c r="H73" s="16">
        <v>2.1</v>
      </c>
      <c r="I73" s="16"/>
      <c r="J73" s="16">
        <v>0</v>
      </c>
      <c r="K73" s="16">
        <v>0.2</v>
      </c>
      <c r="L73" s="16"/>
      <c r="M73" s="21">
        <v>0.2</v>
      </c>
      <c r="N73" s="16">
        <f>F73*(H73+I73+J73+K73+L73+M73)</f>
        <v>75.000000000000014</v>
      </c>
      <c r="O73" s="16"/>
      <c r="P73" s="22"/>
      <c r="Q73" s="16"/>
      <c r="R73" s="16">
        <v>0.3</v>
      </c>
      <c r="S73" s="16">
        <f>H73+I73+J73+K73+L73+M73+O73+P73+Q73+R73</f>
        <v>2.8000000000000003</v>
      </c>
      <c r="T73" s="23">
        <f>S73*3</f>
        <v>8.4</v>
      </c>
      <c r="U73" s="23">
        <v>9</v>
      </c>
      <c r="V73" s="24">
        <v>5.5</v>
      </c>
      <c r="W73" s="18">
        <f>F73/8</f>
        <v>3.75</v>
      </c>
      <c r="X73" s="25" t="s">
        <v>16</v>
      </c>
      <c r="Y73" s="32"/>
      <c r="Z73" s="38" t="s">
        <v>37</v>
      </c>
    </row>
    <row r="74" spans="1:26" ht="27.6" x14ac:dyDescent="0.3">
      <c r="A74" s="15" t="s">
        <v>175</v>
      </c>
      <c r="B74" s="69" t="s">
        <v>176</v>
      </c>
      <c r="C74" s="17" t="s">
        <v>69</v>
      </c>
      <c r="D74" s="18" t="s">
        <v>161</v>
      </c>
      <c r="E74" s="19" t="s">
        <v>162</v>
      </c>
      <c r="F74" s="17">
        <v>19</v>
      </c>
      <c r="G74" s="17"/>
      <c r="H74" s="16"/>
      <c r="I74" s="16"/>
      <c r="J74" s="16"/>
      <c r="K74" s="16"/>
      <c r="L74" s="16"/>
      <c r="M74" s="21"/>
      <c r="N74" s="16"/>
      <c r="O74" s="16"/>
      <c r="P74" s="16">
        <v>7.0000000000000007E-2</v>
      </c>
      <c r="Q74" s="31">
        <v>0.13</v>
      </c>
      <c r="R74" s="16">
        <v>0.5</v>
      </c>
      <c r="S74" s="16"/>
      <c r="T74" s="35"/>
      <c r="U74" s="35">
        <v>5</v>
      </c>
      <c r="V74" s="24" t="s">
        <v>163</v>
      </c>
      <c r="W74" s="18">
        <f>F74/15</f>
        <v>1.2666666666666666</v>
      </c>
      <c r="X74" s="25" t="s">
        <v>71</v>
      </c>
      <c r="Y74" s="26" t="s">
        <v>164</v>
      </c>
      <c r="Z74" s="27"/>
    </row>
    <row r="75" spans="1:26" ht="15.6" x14ac:dyDescent="0.3">
      <c r="A75" s="70" t="s">
        <v>177</v>
      </c>
      <c r="B75" s="39" t="s">
        <v>178</v>
      </c>
      <c r="C75" s="17" t="s">
        <v>69</v>
      </c>
      <c r="D75" s="19" t="s">
        <v>156</v>
      </c>
      <c r="E75" s="19"/>
      <c r="F75" s="17">
        <v>6</v>
      </c>
      <c r="G75" s="17"/>
      <c r="H75" s="16"/>
      <c r="I75" s="16"/>
      <c r="J75" s="16"/>
      <c r="K75" s="16"/>
      <c r="L75" s="16"/>
      <c r="M75" s="21"/>
      <c r="N75" s="16"/>
      <c r="O75" s="16"/>
      <c r="P75" s="22"/>
      <c r="Q75" s="16"/>
      <c r="R75" s="16"/>
      <c r="S75" s="16"/>
      <c r="T75" s="23"/>
      <c r="U75" s="23">
        <v>6</v>
      </c>
      <c r="V75" s="24"/>
      <c r="W75" s="18"/>
      <c r="X75" s="25" t="s">
        <v>71</v>
      </c>
      <c r="Y75" s="26" t="s">
        <v>164</v>
      </c>
      <c r="Z75" s="27"/>
    </row>
    <row r="76" spans="1:26" ht="15.6" x14ac:dyDescent="0.3">
      <c r="A76" s="15" t="s">
        <v>179</v>
      </c>
      <c r="B76" s="39" t="s">
        <v>178</v>
      </c>
      <c r="C76" s="17" t="s">
        <v>69</v>
      </c>
      <c r="D76" s="19" t="s">
        <v>156</v>
      </c>
      <c r="E76" s="19"/>
      <c r="F76" s="17">
        <v>6</v>
      </c>
      <c r="G76" s="17"/>
      <c r="H76" s="16"/>
      <c r="I76" s="16"/>
      <c r="J76" s="16"/>
      <c r="K76" s="16"/>
      <c r="L76" s="16"/>
      <c r="M76" s="21"/>
      <c r="N76" s="16"/>
      <c r="O76" s="16"/>
      <c r="P76" s="22"/>
      <c r="Q76" s="16"/>
      <c r="R76" s="16"/>
      <c r="S76" s="16"/>
      <c r="T76" s="23"/>
      <c r="U76" s="23">
        <v>6</v>
      </c>
      <c r="V76" s="24"/>
      <c r="W76" s="18"/>
      <c r="X76" s="25" t="s">
        <v>71</v>
      </c>
      <c r="Y76" s="26" t="s">
        <v>164</v>
      </c>
      <c r="Z76" s="27"/>
    </row>
    <row r="77" spans="1:26" ht="15.6" x14ac:dyDescent="0.3">
      <c r="A77" s="15" t="s">
        <v>180</v>
      </c>
      <c r="B77" s="39" t="s">
        <v>181</v>
      </c>
      <c r="C77" s="17" t="s">
        <v>15</v>
      </c>
      <c r="D77" s="18"/>
      <c r="E77" s="19">
        <v>2</v>
      </c>
      <c r="F77" s="20">
        <v>21</v>
      </c>
      <c r="G77" s="17">
        <v>21</v>
      </c>
      <c r="H77" s="16">
        <v>2.6</v>
      </c>
      <c r="I77" s="16"/>
      <c r="J77" s="16"/>
      <c r="K77" s="16">
        <v>0.18</v>
      </c>
      <c r="L77" s="16"/>
      <c r="M77" s="21">
        <v>0.26</v>
      </c>
      <c r="N77" s="16">
        <f>F77*(H77+I77+J77+K77+L77+M77)</f>
        <v>63.84</v>
      </c>
      <c r="O77" s="16"/>
      <c r="P77" s="16"/>
      <c r="Q77" s="31"/>
      <c r="R77" s="34">
        <v>1.08</v>
      </c>
      <c r="S77" s="16">
        <f>H77+I77+J77+K77+L77+M77+O77+P77+Q77+R77</f>
        <v>4.12</v>
      </c>
      <c r="T77" s="23">
        <f>S77*3</f>
        <v>12.36</v>
      </c>
      <c r="U77" s="35">
        <v>12</v>
      </c>
      <c r="V77" s="24" t="s">
        <v>182</v>
      </c>
      <c r="W77" s="18">
        <f>F181/2</f>
        <v>7.5</v>
      </c>
      <c r="X77" s="25" t="s">
        <v>16</v>
      </c>
      <c r="Y77" s="26"/>
      <c r="Z77" s="27"/>
    </row>
    <row r="78" spans="1:26" ht="15.6" x14ac:dyDescent="0.3">
      <c r="A78" s="15" t="s">
        <v>183</v>
      </c>
      <c r="B78" s="39"/>
      <c r="C78" s="17" t="s">
        <v>7</v>
      </c>
      <c r="D78" s="18" t="s">
        <v>60</v>
      </c>
      <c r="E78" s="19">
        <v>1</v>
      </c>
      <c r="F78" s="20">
        <v>18</v>
      </c>
      <c r="G78" s="30"/>
      <c r="H78" s="16"/>
      <c r="I78" s="16"/>
      <c r="J78" s="16"/>
      <c r="K78" s="16"/>
      <c r="L78" s="16"/>
      <c r="M78" s="21"/>
      <c r="N78" s="16"/>
      <c r="O78" s="16"/>
      <c r="P78" s="22">
        <v>7.0000000000000007E-2</v>
      </c>
      <c r="Q78" s="31"/>
      <c r="R78" s="34"/>
      <c r="S78" s="16"/>
      <c r="T78" s="35"/>
      <c r="U78" s="35"/>
      <c r="V78" s="24" t="s">
        <v>184</v>
      </c>
      <c r="W78" s="18">
        <f>F175/6</f>
        <v>4.166666666666667</v>
      </c>
      <c r="X78" s="25" t="s">
        <v>16</v>
      </c>
      <c r="Y78" s="26"/>
      <c r="Z78" s="27"/>
    </row>
    <row r="79" spans="1:26" ht="15.6" x14ac:dyDescent="0.3">
      <c r="A79" s="71" t="s">
        <v>185</v>
      </c>
      <c r="B79" s="54"/>
      <c r="C79" s="24" t="s">
        <v>7</v>
      </c>
      <c r="D79" s="18" t="s">
        <v>186</v>
      </c>
      <c r="E79" s="19"/>
      <c r="F79" s="51">
        <v>18</v>
      </c>
      <c r="G79" s="24"/>
      <c r="H79" s="31"/>
      <c r="I79" s="31"/>
      <c r="J79" s="31"/>
      <c r="K79" s="31"/>
      <c r="L79" s="31"/>
      <c r="M79" s="21"/>
      <c r="N79" s="16"/>
      <c r="O79" s="31"/>
      <c r="P79" s="16"/>
      <c r="Q79" s="16"/>
      <c r="R79" s="31"/>
      <c r="S79" s="16"/>
      <c r="T79" s="35"/>
      <c r="U79" s="35"/>
      <c r="V79" s="24"/>
      <c r="W79" s="18"/>
      <c r="X79" s="25" t="s">
        <v>16</v>
      </c>
      <c r="Y79" s="26"/>
      <c r="Z79" s="38"/>
    </row>
    <row r="80" spans="1:26" ht="15.6" x14ac:dyDescent="0.3">
      <c r="A80" s="15" t="s">
        <v>187</v>
      </c>
      <c r="B80" s="54" t="s">
        <v>188</v>
      </c>
      <c r="C80" s="24" t="s">
        <v>15</v>
      </c>
      <c r="D80" s="18"/>
      <c r="E80" s="19">
        <v>1</v>
      </c>
      <c r="F80" s="51">
        <v>21</v>
      </c>
      <c r="G80" s="24">
        <v>42</v>
      </c>
      <c r="H80" s="31">
        <v>2.4</v>
      </c>
      <c r="I80" s="31"/>
      <c r="J80" s="31"/>
      <c r="K80" s="31">
        <v>0.18</v>
      </c>
      <c r="L80" s="31"/>
      <c r="M80" s="21">
        <v>0.26</v>
      </c>
      <c r="N80" s="16">
        <f>F80*(H80+I80+J80+K80+L80+M80)</f>
        <v>59.64</v>
      </c>
      <c r="O80" s="31"/>
      <c r="P80" s="16"/>
      <c r="Q80" s="31"/>
      <c r="R80" s="34">
        <v>0.3</v>
      </c>
      <c r="S80" s="16">
        <f>H80+I80+J80+K80+L80+M80+O80+P80+Q80+R80</f>
        <v>3.1399999999999997</v>
      </c>
      <c r="T80" s="23">
        <f>S80*3</f>
        <v>9.4199999999999982</v>
      </c>
      <c r="U80" s="35">
        <v>10</v>
      </c>
      <c r="V80" s="24">
        <v>5.5</v>
      </c>
      <c r="W80" s="18">
        <f>F80/8</f>
        <v>2.625</v>
      </c>
      <c r="X80" s="52" t="s">
        <v>16</v>
      </c>
      <c r="Y80" s="26"/>
      <c r="Z80" s="27"/>
    </row>
    <row r="81" spans="1:26" ht="15.6" x14ac:dyDescent="0.3">
      <c r="A81" s="15" t="s">
        <v>189</v>
      </c>
      <c r="B81" s="72" t="s">
        <v>190</v>
      </c>
      <c r="C81" s="17" t="s">
        <v>36</v>
      </c>
      <c r="D81" s="19"/>
      <c r="E81" s="19">
        <v>1</v>
      </c>
      <c r="F81" s="17">
        <v>30</v>
      </c>
      <c r="G81" s="17">
        <v>30</v>
      </c>
      <c r="H81" s="16">
        <v>1.94</v>
      </c>
      <c r="I81" s="16"/>
      <c r="J81" s="16">
        <v>0</v>
      </c>
      <c r="K81" s="16">
        <v>0.2</v>
      </c>
      <c r="L81" s="16"/>
      <c r="M81" s="21">
        <v>0.2</v>
      </c>
      <c r="N81" s="16">
        <f>F81*(H81+I81+J81+K81+L81+M81)</f>
        <v>70.2</v>
      </c>
      <c r="O81" s="16"/>
      <c r="P81" s="22"/>
      <c r="Q81" s="31"/>
      <c r="R81" s="16">
        <v>0.5</v>
      </c>
      <c r="S81" s="16">
        <f>H81+I81+J81+K81+L81+M81+O81+P81+Q81+R81</f>
        <v>2.8400000000000003</v>
      </c>
      <c r="T81" s="23">
        <f>S81*3</f>
        <v>8.5200000000000014</v>
      </c>
      <c r="U81" s="23">
        <v>10</v>
      </c>
      <c r="V81" s="24" t="s">
        <v>20</v>
      </c>
      <c r="W81" s="18">
        <f>F81/6</f>
        <v>5</v>
      </c>
      <c r="X81" s="25" t="s">
        <v>16</v>
      </c>
      <c r="Y81" s="26"/>
      <c r="Z81" s="27" t="s">
        <v>191</v>
      </c>
    </row>
    <row r="82" spans="1:26" ht="15.6" x14ac:dyDescent="0.3">
      <c r="A82" s="15" t="s">
        <v>192</v>
      </c>
      <c r="B82" s="39" t="s">
        <v>193</v>
      </c>
      <c r="C82" s="17" t="s">
        <v>7</v>
      </c>
      <c r="D82" s="18" t="s">
        <v>90</v>
      </c>
      <c r="E82" s="19"/>
      <c r="F82" s="20">
        <v>8</v>
      </c>
      <c r="G82" s="17"/>
      <c r="H82" s="16"/>
      <c r="I82" s="16"/>
      <c r="J82" s="16"/>
      <c r="K82" s="16"/>
      <c r="L82" s="16"/>
      <c r="M82" s="21"/>
      <c r="N82" s="16"/>
      <c r="O82" s="16"/>
      <c r="P82" s="16"/>
      <c r="Q82" s="21"/>
      <c r="R82" s="16"/>
      <c r="S82" s="16"/>
      <c r="T82" s="23"/>
      <c r="U82" s="23"/>
      <c r="V82" s="24"/>
      <c r="W82" s="18"/>
      <c r="X82" s="25" t="s">
        <v>16</v>
      </c>
      <c r="Y82" s="26"/>
      <c r="Z82" s="27"/>
    </row>
    <row r="83" spans="1:26" ht="15.6" x14ac:dyDescent="0.3">
      <c r="A83" s="50" t="s">
        <v>194</v>
      </c>
      <c r="B83" s="31" t="s">
        <v>195</v>
      </c>
      <c r="C83" s="24" t="s">
        <v>19</v>
      </c>
      <c r="D83" s="18"/>
      <c r="E83" s="19">
        <v>1</v>
      </c>
      <c r="F83" s="24">
        <v>32</v>
      </c>
      <c r="G83" s="24">
        <v>32</v>
      </c>
      <c r="H83" s="31">
        <v>1.84</v>
      </c>
      <c r="I83" s="31"/>
      <c r="J83" s="31">
        <v>0.16</v>
      </c>
      <c r="K83" s="31">
        <v>0.19</v>
      </c>
      <c r="L83" s="31"/>
      <c r="M83" s="21">
        <v>0.26</v>
      </c>
      <c r="N83" s="16">
        <f>F83*(H83+I83+J83+K83+L83+M83)</f>
        <v>78.400000000000006</v>
      </c>
      <c r="O83" s="31"/>
      <c r="P83" s="22"/>
      <c r="Q83" s="16"/>
      <c r="R83" s="31">
        <v>0.3</v>
      </c>
      <c r="S83" s="16">
        <f>H83+I83+J83+K83+L83+M83+O83+P83+Q83+R83</f>
        <v>2.75</v>
      </c>
      <c r="T83" s="23">
        <f>S83*3</f>
        <v>8.25</v>
      </c>
      <c r="U83" s="35">
        <v>10</v>
      </c>
      <c r="V83" s="24">
        <v>5.5</v>
      </c>
      <c r="W83" s="18">
        <f>F83/8</f>
        <v>4</v>
      </c>
      <c r="X83" s="25" t="s">
        <v>16</v>
      </c>
      <c r="Y83" s="26"/>
      <c r="Z83" s="27" t="s">
        <v>107</v>
      </c>
    </row>
    <row r="84" spans="1:26" ht="15.6" x14ac:dyDescent="0.3">
      <c r="A84" s="15" t="s">
        <v>196</v>
      </c>
      <c r="B84" s="16" t="s">
        <v>197</v>
      </c>
      <c r="C84" s="17" t="s">
        <v>7</v>
      </c>
      <c r="D84" s="18" t="s">
        <v>198</v>
      </c>
      <c r="E84" s="19"/>
      <c r="F84" s="20">
        <v>30</v>
      </c>
      <c r="G84" s="17"/>
      <c r="H84" s="16"/>
      <c r="I84" s="16"/>
      <c r="J84" s="16"/>
      <c r="K84" s="16"/>
      <c r="L84" s="16"/>
      <c r="M84" s="21"/>
      <c r="N84" s="16"/>
      <c r="O84" s="16"/>
      <c r="P84" s="22"/>
      <c r="Q84" s="21"/>
      <c r="R84" s="16"/>
      <c r="S84" s="16"/>
      <c r="T84" s="23"/>
      <c r="U84" s="23"/>
      <c r="V84" s="24"/>
      <c r="W84" s="18"/>
      <c r="X84" s="25" t="s">
        <v>16</v>
      </c>
      <c r="Y84" s="55"/>
      <c r="Z84" s="27"/>
    </row>
    <row r="85" spans="1:26" ht="15.6" x14ac:dyDescent="0.3">
      <c r="A85" s="15" t="s">
        <v>199</v>
      </c>
      <c r="B85" s="73" t="s">
        <v>200</v>
      </c>
      <c r="C85" s="17" t="s">
        <v>69</v>
      </c>
      <c r="D85" s="19" t="s">
        <v>161</v>
      </c>
      <c r="E85" s="19" t="s">
        <v>162</v>
      </c>
      <c r="F85" s="20">
        <v>30</v>
      </c>
      <c r="G85" s="17"/>
      <c r="H85" s="16"/>
      <c r="I85" s="16"/>
      <c r="J85" s="16"/>
      <c r="K85" s="16"/>
      <c r="L85" s="16"/>
      <c r="M85" s="21"/>
      <c r="N85" s="16"/>
      <c r="O85" s="16"/>
      <c r="P85" s="22">
        <v>7.0000000000000007E-2</v>
      </c>
      <c r="Q85" s="16">
        <v>0.13</v>
      </c>
      <c r="R85" s="16">
        <v>0.5</v>
      </c>
      <c r="S85" s="16"/>
      <c r="T85" s="35"/>
      <c r="U85" s="23">
        <v>5</v>
      </c>
      <c r="V85" s="24" t="s">
        <v>163</v>
      </c>
      <c r="W85" s="74">
        <f>F85/15</f>
        <v>2</v>
      </c>
      <c r="X85" s="75" t="s">
        <v>71</v>
      </c>
      <c r="Y85" s="32" t="s">
        <v>164</v>
      </c>
      <c r="Z85" s="33"/>
    </row>
    <row r="86" spans="1:26" ht="15.6" x14ac:dyDescent="0.3">
      <c r="A86" s="15" t="s">
        <v>201</v>
      </c>
      <c r="B86" s="16" t="s">
        <v>202</v>
      </c>
      <c r="C86" s="17" t="s">
        <v>69</v>
      </c>
      <c r="D86" s="19" t="s">
        <v>60</v>
      </c>
      <c r="E86" s="19" t="s">
        <v>203</v>
      </c>
      <c r="F86" s="30">
        <v>50</v>
      </c>
      <c r="G86" s="17"/>
      <c r="H86" s="16"/>
      <c r="I86" s="16"/>
      <c r="J86" s="16"/>
      <c r="K86" s="16"/>
      <c r="L86" s="16"/>
      <c r="M86" s="21"/>
      <c r="N86" s="16"/>
      <c r="O86" s="16"/>
      <c r="P86" s="22">
        <v>7.0000000000000007E-2</v>
      </c>
      <c r="Q86" s="16">
        <v>0.13</v>
      </c>
      <c r="R86" s="16">
        <v>0.5</v>
      </c>
      <c r="S86" s="16"/>
      <c r="T86" s="23"/>
      <c r="U86" s="23">
        <v>5</v>
      </c>
      <c r="V86" s="24" t="s">
        <v>163</v>
      </c>
      <c r="W86" s="18">
        <f>F86/15</f>
        <v>3.3333333333333335</v>
      </c>
      <c r="X86" s="25" t="s">
        <v>71</v>
      </c>
      <c r="Y86" s="26" t="s">
        <v>164</v>
      </c>
      <c r="Z86" s="27"/>
    </row>
    <row r="87" spans="1:26" ht="15.6" x14ac:dyDescent="0.3">
      <c r="A87" s="59" t="s">
        <v>204</v>
      </c>
      <c r="B87" s="76" t="s">
        <v>205</v>
      </c>
      <c r="C87" s="41" t="s">
        <v>7</v>
      </c>
      <c r="D87" s="18" t="s">
        <v>143</v>
      </c>
      <c r="E87" s="19"/>
      <c r="F87" s="41">
        <v>40</v>
      </c>
      <c r="G87" s="41"/>
      <c r="H87" s="43"/>
      <c r="I87" s="43"/>
      <c r="J87" s="43"/>
      <c r="K87" s="43"/>
      <c r="L87" s="43"/>
      <c r="M87" s="44"/>
      <c r="N87" s="43"/>
      <c r="O87" s="43"/>
      <c r="P87" s="43"/>
      <c r="Q87" s="43"/>
      <c r="R87" s="31"/>
      <c r="S87" s="43"/>
      <c r="T87" s="64"/>
      <c r="U87" s="64"/>
      <c r="V87" s="24"/>
      <c r="W87" s="18"/>
      <c r="X87" s="25" t="s">
        <v>16</v>
      </c>
      <c r="Y87" s="26"/>
      <c r="Z87" s="38"/>
    </row>
    <row r="88" spans="1:26" ht="15.6" x14ac:dyDescent="0.3">
      <c r="A88" s="15" t="s">
        <v>206</v>
      </c>
      <c r="B88" s="16" t="s">
        <v>207</v>
      </c>
      <c r="C88" s="17" t="s">
        <v>171</v>
      </c>
      <c r="D88" s="18"/>
      <c r="E88" s="19">
        <v>1</v>
      </c>
      <c r="F88" s="17">
        <v>16</v>
      </c>
      <c r="G88" s="17">
        <v>16</v>
      </c>
      <c r="H88" s="16">
        <v>5.44</v>
      </c>
      <c r="I88" s="16"/>
      <c r="J88" s="16">
        <v>1.25</v>
      </c>
      <c r="K88" s="16">
        <v>0.21</v>
      </c>
      <c r="L88" s="16">
        <v>0.31</v>
      </c>
      <c r="M88" s="21">
        <v>1.1299999999999999</v>
      </c>
      <c r="N88" s="16">
        <f>F88*(H88+I88+J88+K88+L88+M88)</f>
        <v>133.44</v>
      </c>
      <c r="O88" s="16"/>
      <c r="P88" s="22"/>
      <c r="Q88" s="16"/>
      <c r="R88" s="31">
        <v>0.53</v>
      </c>
      <c r="S88" s="16">
        <f>H88+I88+J88+K88+L88+M88+O88+P88+Q88+R88</f>
        <v>8.8699999999999992</v>
      </c>
      <c r="T88" s="23">
        <f>S88*3</f>
        <v>26.61</v>
      </c>
      <c r="U88" s="23">
        <v>27</v>
      </c>
      <c r="V88" s="24" t="s">
        <v>42</v>
      </c>
      <c r="W88" s="18">
        <f>F88/4</f>
        <v>4</v>
      </c>
      <c r="X88" s="68" t="s">
        <v>172</v>
      </c>
      <c r="Y88" s="26"/>
      <c r="Z88" s="38"/>
    </row>
    <row r="89" spans="1:26" ht="15.6" x14ac:dyDescent="0.3">
      <c r="A89" s="15" t="s">
        <v>208</v>
      </c>
      <c r="B89" s="16" t="s">
        <v>209</v>
      </c>
      <c r="C89" s="17" t="s">
        <v>171</v>
      </c>
      <c r="D89" s="19"/>
      <c r="E89" s="19">
        <v>1</v>
      </c>
      <c r="F89" s="17">
        <v>16</v>
      </c>
      <c r="G89" s="17">
        <v>16</v>
      </c>
      <c r="H89" s="16">
        <v>5.44</v>
      </c>
      <c r="I89" s="16"/>
      <c r="J89" s="16">
        <v>1.5</v>
      </c>
      <c r="K89" s="16">
        <v>0.21</v>
      </c>
      <c r="L89" s="16">
        <v>0.31</v>
      </c>
      <c r="M89" s="21">
        <v>1.1299999999999999</v>
      </c>
      <c r="N89" s="16">
        <f>F89*(H89+I89+J89+K89+L89+M89)</f>
        <v>137.44</v>
      </c>
      <c r="O89" s="16"/>
      <c r="P89" s="22"/>
      <c r="Q89" s="16"/>
      <c r="R89" s="31">
        <v>0.53</v>
      </c>
      <c r="S89" s="16">
        <f>H89+I89+J89+K89+L89+M89+O89+P89+Q89+R89</f>
        <v>9.1199999999999992</v>
      </c>
      <c r="T89" s="23">
        <f>S89*3</f>
        <v>27.36</v>
      </c>
      <c r="U89" s="23">
        <v>27</v>
      </c>
      <c r="V89" s="17" t="s">
        <v>42</v>
      </c>
      <c r="W89" s="18">
        <f>F89/4</f>
        <v>4</v>
      </c>
      <c r="X89" s="68" t="s">
        <v>172</v>
      </c>
      <c r="Y89" s="26"/>
      <c r="Z89" s="27" t="s">
        <v>149</v>
      </c>
    </row>
    <row r="90" spans="1:26" ht="15.6" x14ac:dyDescent="0.3">
      <c r="A90" s="59" t="s">
        <v>210</v>
      </c>
      <c r="B90" s="31" t="s">
        <v>211</v>
      </c>
      <c r="C90" s="24" t="s">
        <v>7</v>
      </c>
      <c r="D90" s="18" t="s">
        <v>143</v>
      </c>
      <c r="E90" s="19"/>
      <c r="F90" s="51">
        <v>10</v>
      </c>
      <c r="G90" s="24"/>
      <c r="H90" s="43"/>
      <c r="I90" s="43"/>
      <c r="J90" s="43"/>
      <c r="K90" s="43"/>
      <c r="L90" s="43"/>
      <c r="M90" s="44"/>
      <c r="N90" s="43"/>
      <c r="O90" s="31"/>
      <c r="P90" s="22"/>
      <c r="Q90" s="44"/>
      <c r="R90" s="43"/>
      <c r="S90" s="43"/>
      <c r="T90" s="64"/>
      <c r="U90" s="45"/>
      <c r="V90" s="24"/>
      <c r="W90" s="18"/>
      <c r="X90" s="25" t="s">
        <v>172</v>
      </c>
      <c r="Y90" s="55"/>
      <c r="Z90" s="38"/>
    </row>
    <row r="91" spans="1:26" ht="15.6" x14ac:dyDescent="0.3">
      <c r="A91" s="15" t="s">
        <v>212</v>
      </c>
      <c r="B91" s="36" t="s">
        <v>212</v>
      </c>
      <c r="C91" s="17" t="s">
        <v>15</v>
      </c>
      <c r="D91" s="19"/>
      <c r="E91" s="19">
        <v>1</v>
      </c>
      <c r="F91" s="17">
        <v>21</v>
      </c>
      <c r="G91" s="58">
        <v>21</v>
      </c>
      <c r="H91" s="31">
        <v>2.5</v>
      </c>
      <c r="I91" s="31"/>
      <c r="J91" s="31"/>
      <c r="K91" s="31">
        <v>0.18</v>
      </c>
      <c r="L91" s="31"/>
      <c r="M91" s="21">
        <v>0.26</v>
      </c>
      <c r="N91" s="16">
        <f>F91*(H91+I91+J91+K91+L91+M91)</f>
        <v>61.740000000000009</v>
      </c>
      <c r="O91" s="31"/>
      <c r="P91" s="22"/>
      <c r="Q91" s="31"/>
      <c r="R91" s="16">
        <v>0.5</v>
      </c>
      <c r="S91" s="16">
        <f>H91+I91+J91+K91+L91+M91+O91+P91+Q91+R91</f>
        <v>3.4400000000000004</v>
      </c>
      <c r="T91" s="23">
        <f>S91*3</f>
        <v>10.32</v>
      </c>
      <c r="U91" s="23">
        <v>11</v>
      </c>
      <c r="V91" s="24" t="s">
        <v>20</v>
      </c>
      <c r="W91" s="18">
        <f>F91/6</f>
        <v>3.5</v>
      </c>
      <c r="X91" s="25" t="s">
        <v>16</v>
      </c>
      <c r="Y91" s="26"/>
      <c r="Z91" s="27"/>
    </row>
    <row r="92" spans="1:26" ht="15.6" x14ac:dyDescent="0.3">
      <c r="A92" s="15" t="s">
        <v>213</v>
      </c>
      <c r="B92" s="36" t="s">
        <v>213</v>
      </c>
      <c r="C92" s="17" t="s">
        <v>15</v>
      </c>
      <c r="D92" s="19"/>
      <c r="E92" s="19">
        <v>1</v>
      </c>
      <c r="F92" s="17">
        <v>21</v>
      </c>
      <c r="G92" s="58">
        <v>21</v>
      </c>
      <c r="H92" s="31">
        <v>2.5</v>
      </c>
      <c r="I92" s="31"/>
      <c r="J92" s="31"/>
      <c r="K92" s="31">
        <v>0.18</v>
      </c>
      <c r="L92" s="31"/>
      <c r="M92" s="21">
        <v>0.26</v>
      </c>
      <c r="N92" s="16">
        <f>F92*(H92+I92+J92+K92+L92+M92)</f>
        <v>61.740000000000009</v>
      </c>
      <c r="O92" s="31"/>
      <c r="P92" s="22"/>
      <c r="Q92" s="31"/>
      <c r="R92" s="16">
        <v>0.5</v>
      </c>
      <c r="S92" s="16">
        <f>H92+I92+J92+K92+L92+M92+O92+P92+Q92+R92</f>
        <v>3.4400000000000004</v>
      </c>
      <c r="T92" s="23">
        <f>S92*3</f>
        <v>10.32</v>
      </c>
      <c r="U92" s="23">
        <v>11</v>
      </c>
      <c r="V92" s="24" t="s">
        <v>20</v>
      </c>
      <c r="W92" s="18">
        <f>F92/6</f>
        <v>3.5</v>
      </c>
      <c r="X92" s="25" t="s">
        <v>16</v>
      </c>
      <c r="Y92" s="26"/>
      <c r="Z92" s="27"/>
    </row>
    <row r="93" spans="1:26" ht="15.6" x14ac:dyDescent="0.3">
      <c r="A93" s="15" t="s">
        <v>214</v>
      </c>
      <c r="B93" s="36" t="s">
        <v>214</v>
      </c>
      <c r="C93" s="17" t="s">
        <v>15</v>
      </c>
      <c r="D93" s="19"/>
      <c r="E93" s="19">
        <v>1</v>
      </c>
      <c r="F93" s="17">
        <v>21</v>
      </c>
      <c r="G93" s="58">
        <v>21</v>
      </c>
      <c r="H93" s="31">
        <v>2.5</v>
      </c>
      <c r="I93" s="31"/>
      <c r="J93" s="31"/>
      <c r="K93" s="31">
        <v>0.18</v>
      </c>
      <c r="L93" s="31"/>
      <c r="M93" s="21">
        <v>0.26</v>
      </c>
      <c r="N93" s="16">
        <f>F93*(H93+I93+J93+K93+L93+M93)</f>
        <v>61.740000000000009</v>
      </c>
      <c r="O93" s="31"/>
      <c r="P93" s="22"/>
      <c r="Q93" s="31"/>
      <c r="R93" s="16">
        <v>0.5</v>
      </c>
      <c r="S93" s="16">
        <f>H93+I93+J93+K93+L93+M93+O93+P93+Q93+R93</f>
        <v>3.4400000000000004</v>
      </c>
      <c r="T93" s="23">
        <f>S93*3</f>
        <v>10.32</v>
      </c>
      <c r="U93" s="23">
        <v>11</v>
      </c>
      <c r="V93" s="24" t="s">
        <v>20</v>
      </c>
      <c r="W93" s="18">
        <f>F93/6</f>
        <v>3.5</v>
      </c>
      <c r="X93" s="25" t="s">
        <v>16</v>
      </c>
      <c r="Y93" s="26"/>
      <c r="Z93" s="27"/>
    </row>
    <row r="94" spans="1:26" ht="15.6" x14ac:dyDescent="0.3">
      <c r="A94" s="50" t="s">
        <v>215</v>
      </c>
      <c r="B94" s="31"/>
      <c r="C94" s="24" t="s">
        <v>115</v>
      </c>
      <c r="D94" s="18" t="s">
        <v>116</v>
      </c>
      <c r="E94" s="19">
        <v>3</v>
      </c>
      <c r="F94" s="24">
        <v>23</v>
      </c>
      <c r="G94" s="24"/>
      <c r="H94" s="31"/>
      <c r="I94" s="31"/>
      <c r="J94" s="31"/>
      <c r="K94" s="31"/>
      <c r="L94" s="31"/>
      <c r="M94" s="21"/>
      <c r="N94" s="16"/>
      <c r="O94" s="31"/>
      <c r="P94" s="16">
        <v>7.0000000000000007E-2</v>
      </c>
      <c r="Q94" s="31">
        <v>0.45</v>
      </c>
      <c r="R94" s="16">
        <v>0.5</v>
      </c>
      <c r="S94" s="16"/>
      <c r="T94" s="35"/>
      <c r="U94" s="35"/>
      <c r="V94" s="24" t="s">
        <v>20</v>
      </c>
      <c r="W94" s="18">
        <v>2</v>
      </c>
      <c r="X94" s="25" t="s">
        <v>16</v>
      </c>
      <c r="Y94" s="77"/>
      <c r="Z94" s="27"/>
    </row>
    <row r="95" spans="1:26" ht="15.6" x14ac:dyDescent="0.3">
      <c r="A95" s="50" t="s">
        <v>216</v>
      </c>
      <c r="B95" s="67"/>
      <c r="C95" s="24" t="s">
        <v>69</v>
      </c>
      <c r="D95" s="18" t="s">
        <v>217</v>
      </c>
      <c r="E95" s="19" t="s">
        <v>218</v>
      </c>
      <c r="F95" s="24">
        <v>18</v>
      </c>
      <c r="G95" s="24"/>
      <c r="H95" s="31"/>
      <c r="I95" s="31"/>
      <c r="J95" s="16"/>
      <c r="K95" s="16"/>
      <c r="L95" s="16"/>
      <c r="M95" s="21"/>
      <c r="N95" s="16"/>
      <c r="O95" s="16"/>
      <c r="P95" s="16">
        <v>7.0000000000000007E-2</v>
      </c>
      <c r="Q95" s="31">
        <v>0.1</v>
      </c>
      <c r="R95" s="34">
        <v>0.1</v>
      </c>
      <c r="S95" s="16"/>
      <c r="T95" s="35"/>
      <c r="U95" s="35">
        <v>5</v>
      </c>
      <c r="V95" s="24"/>
      <c r="W95" s="18"/>
      <c r="X95" s="25" t="s">
        <v>71</v>
      </c>
      <c r="Y95" s="26" t="s">
        <v>72</v>
      </c>
      <c r="Z95" s="38"/>
    </row>
    <row r="96" spans="1:26" ht="15.6" x14ac:dyDescent="0.3">
      <c r="A96" s="15" t="s">
        <v>219</v>
      </c>
      <c r="B96" s="16"/>
      <c r="C96" s="17" t="s">
        <v>7</v>
      </c>
      <c r="D96" s="18" t="s">
        <v>86</v>
      </c>
      <c r="E96" s="19"/>
      <c r="F96" s="20">
        <v>1</v>
      </c>
      <c r="G96" s="17"/>
      <c r="H96" s="16"/>
      <c r="I96" s="16"/>
      <c r="J96" s="16"/>
      <c r="K96" s="16"/>
      <c r="L96" s="16"/>
      <c r="M96" s="21"/>
      <c r="N96" s="16"/>
      <c r="O96" s="16"/>
      <c r="P96" s="16"/>
      <c r="Q96" s="21"/>
      <c r="R96" s="16"/>
      <c r="S96" s="16"/>
      <c r="T96" s="23"/>
      <c r="U96" s="23"/>
      <c r="V96" s="24"/>
      <c r="W96" s="18"/>
      <c r="X96" s="25" t="s">
        <v>16</v>
      </c>
      <c r="Y96" s="55"/>
      <c r="Z96" s="27"/>
    </row>
    <row r="97" spans="1:26" ht="15.6" x14ac:dyDescent="0.3">
      <c r="A97" s="15" t="s">
        <v>220</v>
      </c>
      <c r="B97" s="16" t="s">
        <v>220</v>
      </c>
      <c r="C97" s="17" t="s">
        <v>221</v>
      </c>
      <c r="D97" s="19"/>
      <c r="E97" s="19">
        <v>2</v>
      </c>
      <c r="F97" s="17">
        <v>8</v>
      </c>
      <c r="G97" s="17">
        <v>8</v>
      </c>
      <c r="H97" s="16">
        <v>4.5</v>
      </c>
      <c r="I97" s="16"/>
      <c r="J97" s="16"/>
      <c r="K97" s="16"/>
      <c r="L97" s="16"/>
      <c r="M97" s="21">
        <v>1.53</v>
      </c>
      <c r="N97" s="16">
        <f t="shared" ref="N97:N107" si="3">F97*(H97+I97+J97+K97+L97+M97)</f>
        <v>48.24</v>
      </c>
      <c r="O97" s="16"/>
      <c r="P97" s="16"/>
      <c r="Q97" s="31"/>
      <c r="R97" s="16">
        <v>0.5</v>
      </c>
      <c r="S97" s="16">
        <f t="shared" ref="S97:S107" si="4">H97+I97+J97+K97+L97+M97+O97+P97+Q97+R97</f>
        <v>6.53</v>
      </c>
      <c r="T97" s="23">
        <f t="shared" ref="T97:T106" si="5">S97*3</f>
        <v>19.59</v>
      </c>
      <c r="U97" s="35">
        <v>21</v>
      </c>
      <c r="V97" s="24" t="s">
        <v>20</v>
      </c>
      <c r="W97" s="18">
        <f t="shared" ref="W97:W104" si="6">F97/6</f>
        <v>1.3333333333333333</v>
      </c>
      <c r="X97" s="25" t="s">
        <v>16</v>
      </c>
      <c r="Y97" s="26"/>
      <c r="Z97" s="38"/>
    </row>
    <row r="98" spans="1:26" ht="15.6" x14ac:dyDescent="0.3">
      <c r="A98" s="15" t="s">
        <v>222</v>
      </c>
      <c r="B98" s="16" t="s">
        <v>222</v>
      </c>
      <c r="C98" s="17" t="s">
        <v>221</v>
      </c>
      <c r="D98" s="19"/>
      <c r="E98" s="19">
        <v>2</v>
      </c>
      <c r="F98" s="17">
        <v>8</v>
      </c>
      <c r="G98" s="17">
        <v>8</v>
      </c>
      <c r="H98" s="16">
        <v>4.5</v>
      </c>
      <c r="I98" s="16"/>
      <c r="J98" s="16"/>
      <c r="K98" s="16"/>
      <c r="L98" s="16"/>
      <c r="M98" s="21">
        <v>1.53</v>
      </c>
      <c r="N98" s="16">
        <f t="shared" si="3"/>
        <v>48.24</v>
      </c>
      <c r="O98" s="16"/>
      <c r="P98" s="22"/>
      <c r="Q98" s="31"/>
      <c r="R98" s="16">
        <v>0.5</v>
      </c>
      <c r="S98" s="16">
        <f t="shared" si="4"/>
        <v>6.53</v>
      </c>
      <c r="T98" s="23">
        <f t="shared" si="5"/>
        <v>19.59</v>
      </c>
      <c r="U98" s="23">
        <v>21</v>
      </c>
      <c r="V98" s="24" t="s">
        <v>20</v>
      </c>
      <c r="W98" s="18">
        <f t="shared" si="6"/>
        <v>1.3333333333333333</v>
      </c>
      <c r="X98" s="25" t="s">
        <v>16</v>
      </c>
      <c r="Y98" s="26"/>
      <c r="Z98" s="38"/>
    </row>
    <row r="99" spans="1:26" ht="15.6" x14ac:dyDescent="0.3">
      <c r="A99" s="15" t="s">
        <v>223</v>
      </c>
      <c r="B99" s="16" t="s">
        <v>223</v>
      </c>
      <c r="C99" s="17" t="s">
        <v>221</v>
      </c>
      <c r="D99" s="19"/>
      <c r="E99" s="19">
        <v>2</v>
      </c>
      <c r="F99" s="17">
        <v>8</v>
      </c>
      <c r="G99" s="17">
        <v>8</v>
      </c>
      <c r="H99" s="16">
        <v>4.5</v>
      </c>
      <c r="I99" s="16"/>
      <c r="J99" s="16"/>
      <c r="K99" s="16"/>
      <c r="L99" s="16"/>
      <c r="M99" s="21">
        <v>1.53</v>
      </c>
      <c r="N99" s="16">
        <f t="shared" si="3"/>
        <v>48.24</v>
      </c>
      <c r="O99" s="16"/>
      <c r="P99" s="22"/>
      <c r="Q99" s="31"/>
      <c r="R99" s="16">
        <v>0.5</v>
      </c>
      <c r="S99" s="16">
        <f t="shared" si="4"/>
        <v>6.53</v>
      </c>
      <c r="T99" s="23">
        <f t="shared" si="5"/>
        <v>19.59</v>
      </c>
      <c r="U99" s="23">
        <v>21</v>
      </c>
      <c r="V99" s="24" t="s">
        <v>20</v>
      </c>
      <c r="W99" s="18">
        <f t="shared" si="6"/>
        <v>1.3333333333333333</v>
      </c>
      <c r="X99" s="25" t="s">
        <v>16</v>
      </c>
      <c r="Y99" s="26"/>
      <c r="Z99" s="38"/>
    </row>
    <row r="100" spans="1:26" ht="15.6" x14ac:dyDescent="0.3">
      <c r="A100" s="15" t="s">
        <v>224</v>
      </c>
      <c r="B100" s="16" t="s">
        <v>224</v>
      </c>
      <c r="C100" s="17" t="s">
        <v>221</v>
      </c>
      <c r="D100" s="19"/>
      <c r="E100" s="19">
        <v>2</v>
      </c>
      <c r="F100" s="17">
        <v>8</v>
      </c>
      <c r="G100" s="17">
        <v>8</v>
      </c>
      <c r="H100" s="16">
        <v>4.5</v>
      </c>
      <c r="I100" s="16"/>
      <c r="J100" s="16"/>
      <c r="K100" s="16"/>
      <c r="L100" s="16"/>
      <c r="M100" s="21">
        <v>1.53</v>
      </c>
      <c r="N100" s="16">
        <f t="shared" si="3"/>
        <v>48.24</v>
      </c>
      <c r="O100" s="16"/>
      <c r="P100" s="22"/>
      <c r="Q100" s="31"/>
      <c r="R100" s="16">
        <v>0.5</v>
      </c>
      <c r="S100" s="16">
        <f t="shared" si="4"/>
        <v>6.53</v>
      </c>
      <c r="T100" s="23">
        <f t="shared" si="5"/>
        <v>19.59</v>
      </c>
      <c r="U100" s="23">
        <v>21</v>
      </c>
      <c r="V100" s="24" t="s">
        <v>20</v>
      </c>
      <c r="W100" s="18">
        <f t="shared" si="6"/>
        <v>1.3333333333333333</v>
      </c>
      <c r="X100" s="25" t="s">
        <v>16</v>
      </c>
      <c r="Y100" s="26"/>
      <c r="Z100" s="38"/>
    </row>
    <row r="101" spans="1:26" ht="15.6" x14ac:dyDescent="0.3">
      <c r="A101" s="15" t="s">
        <v>225</v>
      </c>
      <c r="B101" s="16" t="s">
        <v>225</v>
      </c>
      <c r="C101" s="17" t="s">
        <v>221</v>
      </c>
      <c r="D101" s="19"/>
      <c r="E101" s="19">
        <v>2</v>
      </c>
      <c r="F101" s="20">
        <v>8</v>
      </c>
      <c r="G101" s="17">
        <v>8</v>
      </c>
      <c r="H101" s="16">
        <v>5.6</v>
      </c>
      <c r="I101" s="16"/>
      <c r="J101" s="16"/>
      <c r="K101" s="16"/>
      <c r="L101" s="16"/>
      <c r="M101" s="21">
        <v>1.53</v>
      </c>
      <c r="N101" s="16">
        <f t="shared" si="3"/>
        <v>57.04</v>
      </c>
      <c r="O101" s="16"/>
      <c r="P101" s="22"/>
      <c r="Q101" s="21"/>
      <c r="R101" s="16">
        <v>0.5</v>
      </c>
      <c r="S101" s="16">
        <f t="shared" si="4"/>
        <v>7.63</v>
      </c>
      <c r="T101" s="23">
        <f t="shared" si="5"/>
        <v>22.89</v>
      </c>
      <c r="U101" s="23">
        <v>21</v>
      </c>
      <c r="V101" s="24" t="s">
        <v>20</v>
      </c>
      <c r="W101" s="18">
        <f t="shared" si="6"/>
        <v>1.3333333333333333</v>
      </c>
      <c r="X101" s="25" t="s">
        <v>16</v>
      </c>
      <c r="Y101" s="26"/>
      <c r="Z101" s="27"/>
    </row>
    <row r="102" spans="1:26" ht="15.6" x14ac:dyDescent="0.3">
      <c r="A102" s="15" t="s">
        <v>226</v>
      </c>
      <c r="B102" s="78" t="s">
        <v>227</v>
      </c>
      <c r="C102" s="17" t="s">
        <v>221</v>
      </c>
      <c r="D102" s="19"/>
      <c r="E102" s="19">
        <v>2</v>
      </c>
      <c r="F102" s="20">
        <v>8</v>
      </c>
      <c r="G102" s="17">
        <v>8</v>
      </c>
      <c r="H102" s="16">
        <v>4.5</v>
      </c>
      <c r="I102" s="16"/>
      <c r="J102" s="16"/>
      <c r="K102" s="16"/>
      <c r="L102" s="16"/>
      <c r="M102" s="21">
        <v>1.53</v>
      </c>
      <c r="N102" s="16">
        <f t="shared" si="3"/>
        <v>48.24</v>
      </c>
      <c r="O102" s="16"/>
      <c r="P102" s="22"/>
      <c r="Q102" s="21"/>
      <c r="R102" s="16">
        <v>0.5</v>
      </c>
      <c r="S102" s="16">
        <f t="shared" si="4"/>
        <v>6.53</v>
      </c>
      <c r="T102" s="23">
        <f t="shared" si="5"/>
        <v>19.59</v>
      </c>
      <c r="U102" s="23">
        <v>21</v>
      </c>
      <c r="V102" s="24" t="s">
        <v>20</v>
      </c>
      <c r="W102" s="18">
        <f t="shared" si="6"/>
        <v>1.3333333333333333</v>
      </c>
      <c r="X102" s="25" t="s">
        <v>16</v>
      </c>
      <c r="Y102" s="26"/>
      <c r="Z102" s="38"/>
    </row>
    <row r="103" spans="1:26" ht="15.6" x14ac:dyDescent="0.3">
      <c r="A103" s="15" t="s">
        <v>228</v>
      </c>
      <c r="B103" s="36" t="s">
        <v>229</v>
      </c>
      <c r="C103" s="17" t="s">
        <v>221</v>
      </c>
      <c r="D103" s="18"/>
      <c r="E103" s="19">
        <v>2</v>
      </c>
      <c r="F103" s="17">
        <v>8</v>
      </c>
      <c r="G103" s="17">
        <v>8</v>
      </c>
      <c r="H103" s="16">
        <v>5.6</v>
      </c>
      <c r="I103" s="16"/>
      <c r="J103" s="16"/>
      <c r="K103" s="16"/>
      <c r="L103" s="16"/>
      <c r="M103" s="21">
        <v>1.53</v>
      </c>
      <c r="N103" s="16">
        <f t="shared" si="3"/>
        <v>57.04</v>
      </c>
      <c r="O103" s="16"/>
      <c r="P103" s="22"/>
      <c r="Q103" s="16"/>
      <c r="R103" s="16">
        <v>0.5</v>
      </c>
      <c r="S103" s="16">
        <f t="shared" si="4"/>
        <v>7.63</v>
      </c>
      <c r="T103" s="23">
        <f t="shared" si="5"/>
        <v>22.89</v>
      </c>
      <c r="U103" s="23">
        <v>21</v>
      </c>
      <c r="V103" s="24" t="s">
        <v>20</v>
      </c>
      <c r="W103" s="18">
        <f t="shared" si="6"/>
        <v>1.3333333333333333</v>
      </c>
      <c r="X103" s="25" t="s">
        <v>16</v>
      </c>
      <c r="Y103" s="26"/>
      <c r="Z103" s="27"/>
    </row>
    <row r="104" spans="1:26" ht="15.6" x14ac:dyDescent="0.3">
      <c r="A104" s="15" t="s">
        <v>230</v>
      </c>
      <c r="B104" s="36" t="s">
        <v>231</v>
      </c>
      <c r="C104" s="17" t="s">
        <v>221</v>
      </c>
      <c r="D104" s="18"/>
      <c r="E104" s="19">
        <v>2</v>
      </c>
      <c r="F104" s="20">
        <v>8</v>
      </c>
      <c r="G104" s="17">
        <v>8</v>
      </c>
      <c r="H104" s="16">
        <v>5.6</v>
      </c>
      <c r="I104" s="16"/>
      <c r="J104" s="16"/>
      <c r="K104" s="16"/>
      <c r="L104" s="16"/>
      <c r="M104" s="21">
        <v>1.53</v>
      </c>
      <c r="N104" s="16">
        <f t="shared" si="3"/>
        <v>57.04</v>
      </c>
      <c r="O104" s="16"/>
      <c r="P104" s="22"/>
      <c r="Q104" s="22"/>
      <c r="R104" s="16">
        <v>0.5</v>
      </c>
      <c r="S104" s="16">
        <f t="shared" si="4"/>
        <v>7.63</v>
      </c>
      <c r="T104" s="23">
        <f t="shared" si="5"/>
        <v>22.89</v>
      </c>
      <c r="U104" s="79">
        <v>21</v>
      </c>
      <c r="V104" s="24" t="s">
        <v>20</v>
      </c>
      <c r="W104" s="18">
        <f t="shared" si="6"/>
        <v>1.3333333333333333</v>
      </c>
      <c r="X104" s="25" t="s">
        <v>16</v>
      </c>
      <c r="Y104" s="26"/>
      <c r="Z104" s="27"/>
    </row>
    <row r="105" spans="1:26" ht="15.6" x14ac:dyDescent="0.3">
      <c r="A105" s="50" t="s">
        <v>232</v>
      </c>
      <c r="B105" s="16" t="s">
        <v>233</v>
      </c>
      <c r="C105" s="24" t="s">
        <v>36</v>
      </c>
      <c r="D105" s="18"/>
      <c r="E105" s="19">
        <v>2</v>
      </c>
      <c r="F105" s="20">
        <v>25</v>
      </c>
      <c r="G105" s="17" t="s">
        <v>148</v>
      </c>
      <c r="H105" s="16">
        <v>5.0599999999999996</v>
      </c>
      <c r="I105" s="16"/>
      <c r="J105" s="16">
        <v>0.63</v>
      </c>
      <c r="K105" s="16">
        <v>0</v>
      </c>
      <c r="L105" s="16">
        <v>0.31</v>
      </c>
      <c r="M105" s="21">
        <v>0.2</v>
      </c>
      <c r="N105" s="16">
        <f t="shared" si="3"/>
        <v>154.99999999999997</v>
      </c>
      <c r="O105" s="16"/>
      <c r="P105" s="16"/>
      <c r="Q105" s="16"/>
      <c r="R105" s="31">
        <v>0.53</v>
      </c>
      <c r="S105" s="16">
        <f t="shared" si="4"/>
        <v>6.7299999999999995</v>
      </c>
      <c r="T105" s="23">
        <f t="shared" si="5"/>
        <v>20.189999999999998</v>
      </c>
      <c r="U105" s="35">
        <v>21</v>
      </c>
      <c r="V105" s="24" t="s">
        <v>42</v>
      </c>
      <c r="W105" s="18">
        <f>F105/4</f>
        <v>6.25</v>
      </c>
      <c r="X105" s="25" t="s">
        <v>16</v>
      </c>
      <c r="Y105" s="26"/>
      <c r="Z105" s="38" t="s">
        <v>107</v>
      </c>
    </row>
    <row r="106" spans="1:26" ht="15.6" x14ac:dyDescent="0.3">
      <c r="A106" s="15" t="s">
        <v>234</v>
      </c>
      <c r="B106" s="16" t="s">
        <v>235</v>
      </c>
      <c r="C106" s="17" t="s">
        <v>221</v>
      </c>
      <c r="D106" s="18"/>
      <c r="E106" s="19">
        <v>2</v>
      </c>
      <c r="F106" s="20">
        <v>8</v>
      </c>
      <c r="G106" s="17">
        <v>8</v>
      </c>
      <c r="H106" s="16">
        <v>4.5</v>
      </c>
      <c r="I106" s="16"/>
      <c r="J106" s="16"/>
      <c r="K106" s="16"/>
      <c r="L106" s="16"/>
      <c r="M106" s="21">
        <v>1.53</v>
      </c>
      <c r="N106" s="16">
        <f t="shared" si="3"/>
        <v>48.24</v>
      </c>
      <c r="O106" s="16"/>
      <c r="P106" s="22"/>
      <c r="Q106" s="21"/>
      <c r="R106" s="16">
        <v>0.5</v>
      </c>
      <c r="S106" s="16">
        <f t="shared" si="4"/>
        <v>6.53</v>
      </c>
      <c r="T106" s="23">
        <f t="shared" si="5"/>
        <v>19.59</v>
      </c>
      <c r="U106" s="23">
        <v>21</v>
      </c>
      <c r="V106" s="24" t="s">
        <v>20</v>
      </c>
      <c r="W106" s="18">
        <f>F106/6</f>
        <v>1.3333333333333333</v>
      </c>
      <c r="X106" s="25" t="s">
        <v>16</v>
      </c>
      <c r="Y106" s="32"/>
      <c r="Z106" s="27"/>
    </row>
    <row r="107" spans="1:26" ht="15.6" x14ac:dyDescent="0.3">
      <c r="A107" s="53" t="s">
        <v>236</v>
      </c>
      <c r="B107" s="16" t="s">
        <v>237</v>
      </c>
      <c r="C107" s="17" t="s">
        <v>29</v>
      </c>
      <c r="D107" s="18"/>
      <c r="E107" s="19"/>
      <c r="F107" s="20">
        <v>24</v>
      </c>
      <c r="G107" s="17"/>
      <c r="H107" s="16">
        <v>3.5</v>
      </c>
      <c r="I107" s="16"/>
      <c r="J107" s="16"/>
      <c r="K107" s="16"/>
      <c r="L107" s="16"/>
      <c r="M107" s="21"/>
      <c r="N107" s="16">
        <f t="shared" si="3"/>
        <v>84</v>
      </c>
      <c r="O107" s="16"/>
      <c r="P107" s="22"/>
      <c r="Q107" s="21"/>
      <c r="R107" s="16"/>
      <c r="S107" s="16">
        <f t="shared" si="4"/>
        <v>3.5</v>
      </c>
      <c r="T107" s="23">
        <f>S107*2</f>
        <v>7</v>
      </c>
      <c r="U107" s="23">
        <v>7</v>
      </c>
      <c r="V107" s="24"/>
      <c r="W107" s="18"/>
      <c r="X107" s="25" t="s">
        <v>30</v>
      </c>
      <c r="Y107" s="18" t="s">
        <v>31</v>
      </c>
      <c r="Z107" s="38"/>
    </row>
    <row r="108" spans="1:26" ht="15.6" x14ac:dyDescent="0.3">
      <c r="A108" s="15" t="s">
        <v>238</v>
      </c>
      <c r="B108" s="16" t="s">
        <v>239</v>
      </c>
      <c r="C108" s="17" t="s">
        <v>7</v>
      </c>
      <c r="D108" s="18" t="s">
        <v>10</v>
      </c>
      <c r="E108" s="19"/>
      <c r="F108" s="20">
        <v>6</v>
      </c>
      <c r="G108" s="17"/>
      <c r="H108" s="16"/>
      <c r="I108" s="16"/>
      <c r="J108" s="16"/>
      <c r="K108" s="16"/>
      <c r="L108" s="16"/>
      <c r="M108" s="21"/>
      <c r="N108" s="16"/>
      <c r="O108" s="16"/>
      <c r="P108" s="22"/>
      <c r="Q108" s="31"/>
      <c r="R108" s="16"/>
      <c r="S108" s="16"/>
      <c r="T108" s="35"/>
      <c r="U108" s="35"/>
      <c r="V108" s="24"/>
      <c r="W108" s="18"/>
      <c r="X108" s="25" t="s">
        <v>5</v>
      </c>
      <c r="Y108" s="26"/>
      <c r="Z108" s="27"/>
    </row>
    <row r="109" spans="1:26" ht="15.6" x14ac:dyDescent="0.3">
      <c r="A109" s="15" t="s">
        <v>240</v>
      </c>
      <c r="B109" s="16" t="s">
        <v>241</v>
      </c>
      <c r="C109" s="24" t="s">
        <v>2</v>
      </c>
      <c r="D109" s="18" t="s">
        <v>3</v>
      </c>
      <c r="E109" s="19" t="s">
        <v>4</v>
      </c>
      <c r="F109" s="20">
        <v>12</v>
      </c>
      <c r="G109" s="17"/>
      <c r="H109" s="16"/>
      <c r="I109" s="16"/>
      <c r="J109" s="16"/>
      <c r="K109" s="16"/>
      <c r="L109" s="16"/>
      <c r="M109" s="21"/>
      <c r="N109" s="16"/>
      <c r="O109" s="16"/>
      <c r="P109" s="16"/>
      <c r="Q109" s="31"/>
      <c r="R109" s="34"/>
      <c r="S109" s="16"/>
      <c r="T109" s="35"/>
      <c r="U109" s="35"/>
      <c r="V109" s="24"/>
      <c r="W109" s="18"/>
      <c r="X109" s="25" t="s">
        <v>5</v>
      </c>
      <c r="Y109" s="26"/>
      <c r="Z109" s="38"/>
    </row>
    <row r="110" spans="1:26" ht="15.6" x14ac:dyDescent="0.3">
      <c r="A110" s="50" t="s">
        <v>242</v>
      </c>
      <c r="B110" s="36"/>
      <c r="C110" s="24" t="s">
        <v>7</v>
      </c>
      <c r="D110" s="18" t="s">
        <v>60</v>
      </c>
      <c r="E110" s="19" t="s">
        <v>203</v>
      </c>
      <c r="F110" s="51">
        <v>60</v>
      </c>
      <c r="G110" s="24"/>
      <c r="H110" s="31"/>
      <c r="I110" s="31"/>
      <c r="J110" s="31"/>
      <c r="K110" s="31"/>
      <c r="L110" s="31"/>
      <c r="M110" s="21"/>
      <c r="N110" s="16"/>
      <c r="O110" s="31"/>
      <c r="P110" s="16">
        <v>7.0000000000000007E-2</v>
      </c>
      <c r="Q110" s="31">
        <v>0.53</v>
      </c>
      <c r="R110" s="16">
        <v>0.53</v>
      </c>
      <c r="S110" s="16"/>
      <c r="T110" s="35"/>
      <c r="U110" s="35"/>
      <c r="V110" s="24" t="s">
        <v>243</v>
      </c>
      <c r="W110" s="18">
        <v>23.6</v>
      </c>
      <c r="X110" s="52" t="s">
        <v>30</v>
      </c>
      <c r="Y110" s="26"/>
      <c r="Z110" s="38"/>
    </row>
    <row r="111" spans="1:26" ht="15.6" x14ac:dyDescent="0.3">
      <c r="A111" s="15" t="s">
        <v>244</v>
      </c>
      <c r="B111" s="16"/>
      <c r="C111" s="17" t="s">
        <v>29</v>
      </c>
      <c r="D111" s="19"/>
      <c r="E111" s="19"/>
      <c r="F111" s="20">
        <v>45</v>
      </c>
      <c r="G111" s="17"/>
      <c r="H111" s="16">
        <v>3.5</v>
      </c>
      <c r="I111" s="16"/>
      <c r="J111" s="16"/>
      <c r="K111" s="16"/>
      <c r="L111" s="16"/>
      <c r="M111" s="21"/>
      <c r="N111" s="16">
        <f>F111*(H111+I111+J111+K111+L111+M111)</f>
        <v>157.5</v>
      </c>
      <c r="O111" s="16"/>
      <c r="P111" s="22"/>
      <c r="Q111" s="21"/>
      <c r="R111" s="16"/>
      <c r="S111" s="16">
        <f>H111+I111+J111+K111+L111+M111+O111+P111+Q111+R111</f>
        <v>3.5</v>
      </c>
      <c r="T111" s="23">
        <f>S111*2</f>
        <v>7</v>
      </c>
      <c r="U111" s="23">
        <v>7</v>
      </c>
      <c r="V111" s="24"/>
      <c r="W111" s="18"/>
      <c r="X111" s="25" t="s">
        <v>30</v>
      </c>
      <c r="Y111" s="26"/>
      <c r="Z111" s="38"/>
    </row>
    <row r="112" spans="1:26" ht="15.6" x14ac:dyDescent="0.3">
      <c r="A112" s="50" t="s">
        <v>245</v>
      </c>
      <c r="B112" s="67"/>
      <c r="C112" s="24" t="s">
        <v>7</v>
      </c>
      <c r="D112" s="18" t="s">
        <v>70</v>
      </c>
      <c r="E112" s="19" t="s">
        <v>246</v>
      </c>
      <c r="F112" s="24">
        <v>28</v>
      </c>
      <c r="G112" s="24"/>
      <c r="H112" s="31"/>
      <c r="I112" s="31"/>
      <c r="J112" s="16"/>
      <c r="K112" s="16"/>
      <c r="L112" s="16"/>
      <c r="M112" s="21"/>
      <c r="N112" s="16"/>
      <c r="O112" s="16"/>
      <c r="P112" s="16"/>
      <c r="Q112" s="31"/>
      <c r="R112" s="34"/>
      <c r="S112" s="16"/>
      <c r="T112" s="35"/>
      <c r="U112" s="35"/>
      <c r="V112" s="24"/>
      <c r="W112" s="18"/>
      <c r="X112" s="25" t="s">
        <v>30</v>
      </c>
      <c r="Y112" s="26" t="s">
        <v>57</v>
      </c>
      <c r="Z112" s="38"/>
    </row>
    <row r="113" spans="1:26" ht="15.6" x14ac:dyDescent="0.3">
      <c r="A113" s="50" t="s">
        <v>247</v>
      </c>
      <c r="B113" s="67" t="s">
        <v>248</v>
      </c>
      <c r="C113" s="24" t="s">
        <v>7</v>
      </c>
      <c r="D113" s="18" t="s">
        <v>70</v>
      </c>
      <c r="E113" s="19" t="s">
        <v>246</v>
      </c>
      <c r="F113" s="24">
        <v>15</v>
      </c>
      <c r="G113" s="24"/>
      <c r="H113" s="31"/>
      <c r="I113" s="31"/>
      <c r="J113" s="16"/>
      <c r="K113" s="16"/>
      <c r="L113" s="16"/>
      <c r="M113" s="21"/>
      <c r="N113" s="16"/>
      <c r="O113" s="16"/>
      <c r="P113" s="16"/>
      <c r="Q113" s="31"/>
      <c r="R113" s="34"/>
      <c r="S113" s="16"/>
      <c r="T113" s="35"/>
      <c r="U113" s="35"/>
      <c r="V113" s="24"/>
      <c r="W113" s="18"/>
      <c r="X113" s="25" t="s">
        <v>249</v>
      </c>
      <c r="Y113" s="26" t="s">
        <v>57</v>
      </c>
      <c r="Z113" s="38"/>
    </row>
    <row r="114" spans="1:26" ht="15.6" x14ac:dyDescent="0.3">
      <c r="A114" s="15" t="s">
        <v>247</v>
      </c>
      <c r="B114" s="36" t="s">
        <v>250</v>
      </c>
      <c r="C114" s="17" t="s">
        <v>7</v>
      </c>
      <c r="D114" s="18" t="s">
        <v>90</v>
      </c>
      <c r="E114" s="19"/>
      <c r="F114" s="20">
        <v>8</v>
      </c>
      <c r="G114" s="17"/>
      <c r="H114" s="16"/>
      <c r="I114" s="16"/>
      <c r="J114" s="16"/>
      <c r="K114" s="16"/>
      <c r="L114" s="16"/>
      <c r="M114" s="21"/>
      <c r="N114" s="16"/>
      <c r="O114" s="16"/>
      <c r="P114" s="16"/>
      <c r="Q114" s="31"/>
      <c r="R114" s="34"/>
      <c r="S114" s="16"/>
      <c r="T114" s="35"/>
      <c r="U114" s="80"/>
      <c r="V114" s="24"/>
      <c r="W114" s="18"/>
      <c r="X114" s="75" t="s">
        <v>16</v>
      </c>
      <c r="Y114" s="26"/>
      <c r="Z114" s="38"/>
    </row>
    <row r="115" spans="1:26" ht="15.6" x14ac:dyDescent="0.3">
      <c r="A115" s="15" t="s">
        <v>247</v>
      </c>
      <c r="B115" s="16" t="s">
        <v>251</v>
      </c>
      <c r="C115" s="24" t="s">
        <v>7</v>
      </c>
      <c r="D115" s="18" t="s">
        <v>93</v>
      </c>
      <c r="E115" s="19"/>
      <c r="F115" s="17">
        <v>6</v>
      </c>
      <c r="G115" s="47"/>
      <c r="H115" s="16"/>
      <c r="I115" s="16"/>
      <c r="J115" s="16"/>
      <c r="K115" s="49"/>
      <c r="L115" s="16"/>
      <c r="M115" s="21"/>
      <c r="N115" s="16"/>
      <c r="O115" s="16"/>
      <c r="P115" s="16"/>
      <c r="Q115" s="31"/>
      <c r="R115" s="16"/>
      <c r="S115" s="16"/>
      <c r="T115" s="35"/>
      <c r="U115" s="35"/>
      <c r="V115" s="24"/>
      <c r="W115" s="18"/>
      <c r="X115" s="25" t="s">
        <v>57</v>
      </c>
      <c r="Y115" s="26"/>
      <c r="Z115" s="38"/>
    </row>
    <row r="116" spans="1:26" ht="15.6" x14ac:dyDescent="0.3">
      <c r="A116" s="59" t="s">
        <v>252</v>
      </c>
      <c r="B116" s="43" t="s">
        <v>253</v>
      </c>
      <c r="C116" s="41" t="s">
        <v>7</v>
      </c>
      <c r="D116" s="18" t="s">
        <v>10</v>
      </c>
      <c r="E116" s="28"/>
      <c r="F116" s="42">
        <v>8</v>
      </c>
      <c r="G116" s="41"/>
      <c r="H116" s="43"/>
      <c r="I116" s="43"/>
      <c r="J116" s="43"/>
      <c r="K116" s="43"/>
      <c r="L116" s="43"/>
      <c r="M116" s="44"/>
      <c r="N116" s="43"/>
      <c r="O116" s="43"/>
      <c r="P116" s="43"/>
      <c r="Q116" s="44"/>
      <c r="R116" s="43"/>
      <c r="S116" s="43"/>
      <c r="T116" s="45"/>
      <c r="U116" s="45"/>
      <c r="V116" s="24"/>
      <c r="W116" s="18"/>
      <c r="X116" s="25" t="s">
        <v>16</v>
      </c>
      <c r="Y116" s="25"/>
      <c r="Z116" s="38"/>
    </row>
    <row r="117" spans="1:26" ht="31.2" x14ac:dyDescent="0.3">
      <c r="A117" s="15" t="s">
        <v>254</v>
      </c>
      <c r="B117" s="34" t="s">
        <v>255</v>
      </c>
      <c r="C117" s="17" t="s">
        <v>36</v>
      </c>
      <c r="D117" s="19"/>
      <c r="E117" s="19">
        <v>2</v>
      </c>
      <c r="F117" s="20">
        <v>30</v>
      </c>
      <c r="G117" s="17">
        <v>30</v>
      </c>
      <c r="H117" s="16">
        <v>2.14</v>
      </c>
      <c r="I117" s="16"/>
      <c r="J117" s="16">
        <v>0</v>
      </c>
      <c r="K117" s="16">
        <v>0.2</v>
      </c>
      <c r="L117" s="16"/>
      <c r="M117" s="21">
        <v>0.2</v>
      </c>
      <c r="N117" s="16">
        <f>F117*(H117+I117+J117+K117+L117+M117)</f>
        <v>76.200000000000017</v>
      </c>
      <c r="O117" s="16"/>
      <c r="P117" s="22"/>
      <c r="Q117" s="16"/>
      <c r="R117" s="16">
        <v>0.5</v>
      </c>
      <c r="S117" s="16">
        <f>H117+I117+J117+K117+L117+M117+O117+P117+Q117+R117</f>
        <v>3.0400000000000005</v>
      </c>
      <c r="T117" s="23">
        <f>S117*3</f>
        <v>9.120000000000001</v>
      </c>
      <c r="U117" s="23">
        <v>10</v>
      </c>
      <c r="V117" s="24" t="s">
        <v>20</v>
      </c>
      <c r="W117" s="18">
        <f>F117/6</f>
        <v>5</v>
      </c>
      <c r="X117" s="25" t="s">
        <v>16</v>
      </c>
      <c r="Y117" s="32"/>
      <c r="Z117" s="38" t="s">
        <v>256</v>
      </c>
    </row>
    <row r="118" spans="1:26" ht="15.6" x14ac:dyDescent="0.3">
      <c r="A118" s="15" t="s">
        <v>257</v>
      </c>
      <c r="B118" s="36" t="s">
        <v>258</v>
      </c>
      <c r="C118" s="17" t="s">
        <v>7</v>
      </c>
      <c r="D118" s="18" t="s">
        <v>90</v>
      </c>
      <c r="E118" s="19"/>
      <c r="F118" s="20">
        <v>3</v>
      </c>
      <c r="G118" s="17"/>
      <c r="H118" s="16"/>
      <c r="I118" s="16"/>
      <c r="J118" s="16"/>
      <c r="K118" s="16"/>
      <c r="L118" s="16"/>
      <c r="M118" s="21"/>
      <c r="N118" s="16"/>
      <c r="O118" s="16"/>
      <c r="P118" s="16"/>
      <c r="Q118" s="31"/>
      <c r="R118" s="34"/>
      <c r="S118" s="16"/>
      <c r="T118" s="35"/>
      <c r="U118" s="80"/>
      <c r="V118" s="24"/>
      <c r="W118" s="18"/>
      <c r="X118" s="75" t="s">
        <v>71</v>
      </c>
      <c r="Y118" s="26" t="s">
        <v>72</v>
      </c>
      <c r="Z118" s="38"/>
    </row>
    <row r="119" spans="1:26" ht="15.6" x14ac:dyDescent="0.3">
      <c r="A119" s="59" t="s">
        <v>259</v>
      </c>
      <c r="B119" s="31" t="s">
        <v>260</v>
      </c>
      <c r="C119" s="41" t="s">
        <v>7</v>
      </c>
      <c r="D119" s="18" t="s">
        <v>90</v>
      </c>
      <c r="E119" s="19"/>
      <c r="F119" s="24">
        <v>6</v>
      </c>
      <c r="G119" s="24"/>
      <c r="H119" s="31"/>
      <c r="I119" s="31"/>
      <c r="J119" s="31"/>
      <c r="K119" s="31"/>
      <c r="L119" s="31"/>
      <c r="M119" s="44"/>
      <c r="N119" s="43"/>
      <c r="O119" s="31"/>
      <c r="P119" s="43"/>
      <c r="Q119" s="31"/>
      <c r="R119" s="43"/>
      <c r="S119" s="43"/>
      <c r="T119" s="64"/>
      <c r="U119" s="64"/>
      <c r="V119" s="24"/>
      <c r="W119" s="18"/>
      <c r="X119" s="25" t="s">
        <v>16</v>
      </c>
      <c r="Y119" s="26"/>
      <c r="Z119" s="27" t="s">
        <v>261</v>
      </c>
    </row>
    <row r="120" spans="1:26" ht="15.6" x14ac:dyDescent="0.3">
      <c r="A120" s="15" t="s">
        <v>262</v>
      </c>
      <c r="B120" s="81" t="s">
        <v>263</v>
      </c>
      <c r="C120" s="24" t="s">
        <v>36</v>
      </c>
      <c r="D120" s="18"/>
      <c r="E120" s="19">
        <v>1</v>
      </c>
      <c r="F120" s="51">
        <v>30</v>
      </c>
      <c r="G120" s="24">
        <v>30</v>
      </c>
      <c r="H120" s="31">
        <v>3.9</v>
      </c>
      <c r="I120" s="31"/>
      <c r="J120" s="31">
        <v>0.15</v>
      </c>
      <c r="K120" s="16">
        <v>0.2</v>
      </c>
      <c r="L120" s="31"/>
      <c r="M120" s="21">
        <v>0.2</v>
      </c>
      <c r="N120" s="16">
        <f>F120*(H120+I120+J120+K120+L120+M120)</f>
        <v>133.5</v>
      </c>
      <c r="O120" s="31"/>
      <c r="P120" s="16"/>
      <c r="Q120" s="16"/>
      <c r="R120" s="16">
        <v>0.5</v>
      </c>
      <c r="S120" s="16">
        <f>H120+I120+J120+K120+L120+M120+O120+P120+Q120+R120</f>
        <v>4.95</v>
      </c>
      <c r="T120" s="23">
        <f>S120*3</f>
        <v>14.850000000000001</v>
      </c>
      <c r="U120" s="35">
        <v>15</v>
      </c>
      <c r="V120" s="24" t="s">
        <v>20</v>
      </c>
      <c r="W120" s="18">
        <f>F120/6</f>
        <v>5</v>
      </c>
      <c r="X120" s="25" t="s">
        <v>16</v>
      </c>
      <c r="Y120" s="26"/>
      <c r="Z120" s="38" t="s">
        <v>132</v>
      </c>
    </row>
    <row r="121" spans="1:26" ht="15.6" x14ac:dyDescent="0.3">
      <c r="A121" s="15" t="s">
        <v>264</v>
      </c>
      <c r="B121" s="16" t="s">
        <v>265</v>
      </c>
      <c r="C121" s="24" t="s">
        <v>19</v>
      </c>
      <c r="D121" s="18"/>
      <c r="E121" s="19">
        <v>1</v>
      </c>
      <c r="F121" s="20">
        <v>32</v>
      </c>
      <c r="G121" s="17">
        <v>32</v>
      </c>
      <c r="H121" s="16">
        <v>3.7</v>
      </c>
      <c r="I121" s="16"/>
      <c r="J121" s="16">
        <v>0.26</v>
      </c>
      <c r="K121" s="16">
        <v>0.19</v>
      </c>
      <c r="L121" s="16"/>
      <c r="M121" s="21">
        <v>0.26</v>
      </c>
      <c r="N121" s="16">
        <f>F121*(H121+I121+J121+K121+L121+M121)</f>
        <v>141.12</v>
      </c>
      <c r="O121" s="16"/>
      <c r="P121" s="16"/>
      <c r="Q121" s="31"/>
      <c r="R121" s="16">
        <v>0.5</v>
      </c>
      <c r="S121" s="16">
        <f>H121+I121+J121+K121+L121+M121+O121+P121+Q121+R121</f>
        <v>4.91</v>
      </c>
      <c r="T121" s="23">
        <f>S121*3</f>
        <v>14.73</v>
      </c>
      <c r="U121" s="35">
        <v>14</v>
      </c>
      <c r="V121" s="17" t="s">
        <v>20</v>
      </c>
      <c r="W121" s="18">
        <f>F121/6</f>
        <v>5.333333333333333</v>
      </c>
      <c r="X121" s="25" t="s">
        <v>16</v>
      </c>
      <c r="Y121" s="26"/>
      <c r="Z121" s="27" t="s">
        <v>266</v>
      </c>
    </row>
    <row r="122" spans="1:26" ht="15.6" x14ac:dyDescent="0.3">
      <c r="A122" s="15" t="s">
        <v>267</v>
      </c>
      <c r="B122" s="31" t="s">
        <v>268</v>
      </c>
      <c r="C122" s="24" t="s">
        <v>36</v>
      </c>
      <c r="D122" s="18"/>
      <c r="E122" s="19">
        <v>1</v>
      </c>
      <c r="F122" s="51">
        <v>30</v>
      </c>
      <c r="G122" s="24">
        <v>30</v>
      </c>
      <c r="H122" s="31">
        <v>2.76</v>
      </c>
      <c r="I122" s="31"/>
      <c r="J122" s="31">
        <v>0.38</v>
      </c>
      <c r="K122" s="16">
        <v>0</v>
      </c>
      <c r="L122" s="31">
        <v>0.31</v>
      </c>
      <c r="M122" s="21">
        <v>0.2</v>
      </c>
      <c r="N122" s="16">
        <f>F122*(H122+I122+J122+K122+L122+M122)</f>
        <v>109.5</v>
      </c>
      <c r="O122" s="31"/>
      <c r="P122" s="16"/>
      <c r="Q122" s="16"/>
      <c r="R122" s="31">
        <v>0.53</v>
      </c>
      <c r="S122" s="16">
        <f>H122+I122+J122+K122+L122+M122+O122+P122+Q122+R122</f>
        <v>4.18</v>
      </c>
      <c r="T122" s="23">
        <f>S122*3</f>
        <v>12.54</v>
      </c>
      <c r="U122" s="35">
        <v>14</v>
      </c>
      <c r="V122" s="24" t="s">
        <v>42</v>
      </c>
      <c r="W122" s="18">
        <f>F122/4</f>
        <v>7.5</v>
      </c>
      <c r="X122" s="25" t="s">
        <v>16</v>
      </c>
      <c r="Y122" s="26"/>
      <c r="Z122" s="38" t="s">
        <v>132</v>
      </c>
    </row>
    <row r="123" spans="1:26" ht="15.6" x14ac:dyDescent="0.3">
      <c r="A123" s="59" t="s">
        <v>269</v>
      </c>
      <c r="B123" s="43" t="s">
        <v>270</v>
      </c>
      <c r="C123" s="41" t="s">
        <v>7</v>
      </c>
      <c r="D123" s="18" t="s">
        <v>143</v>
      </c>
      <c r="E123" s="19"/>
      <c r="F123" s="42">
        <v>15</v>
      </c>
      <c r="G123" s="41"/>
      <c r="H123" s="43"/>
      <c r="I123" s="43"/>
      <c r="J123" s="43"/>
      <c r="K123" s="43"/>
      <c r="L123" s="43"/>
      <c r="M123" s="44"/>
      <c r="N123" s="43"/>
      <c r="O123" s="43"/>
      <c r="P123" s="22"/>
      <c r="Q123" s="44"/>
      <c r="R123" s="43"/>
      <c r="S123" s="43"/>
      <c r="T123" s="45"/>
      <c r="U123" s="45"/>
      <c r="V123" s="24"/>
      <c r="W123" s="18"/>
      <c r="X123" s="25" t="s">
        <v>16</v>
      </c>
      <c r="Y123" s="55"/>
      <c r="Z123" s="27" t="s">
        <v>271</v>
      </c>
    </row>
    <row r="124" spans="1:26" ht="15.6" x14ac:dyDescent="0.3">
      <c r="A124" s="59" t="s">
        <v>272</v>
      </c>
      <c r="B124" s="43" t="s">
        <v>273</v>
      </c>
      <c r="C124" s="41" t="s">
        <v>7</v>
      </c>
      <c r="D124" s="19" t="s">
        <v>143</v>
      </c>
      <c r="E124" s="28"/>
      <c r="F124" s="42">
        <v>15</v>
      </c>
      <c r="G124" s="41"/>
      <c r="H124" s="43"/>
      <c r="I124" s="43"/>
      <c r="J124" s="43"/>
      <c r="K124" s="43"/>
      <c r="L124" s="43"/>
      <c r="M124" s="44"/>
      <c r="N124" s="43"/>
      <c r="O124" s="43"/>
      <c r="P124" s="43"/>
      <c r="Q124" s="44"/>
      <c r="R124" s="43"/>
      <c r="S124" s="43"/>
      <c r="T124" s="45"/>
      <c r="U124" s="45"/>
      <c r="V124" s="24"/>
      <c r="W124" s="18"/>
      <c r="X124" s="25" t="s">
        <v>16</v>
      </c>
      <c r="Y124" s="82"/>
      <c r="Z124" s="27" t="s">
        <v>261</v>
      </c>
    </row>
    <row r="125" spans="1:26" ht="15.6" x14ac:dyDescent="0.3">
      <c r="A125" s="15" t="s">
        <v>274</v>
      </c>
      <c r="B125" s="16" t="s">
        <v>275</v>
      </c>
      <c r="C125" s="17" t="s">
        <v>15</v>
      </c>
      <c r="D125" s="19"/>
      <c r="E125" s="19">
        <v>1</v>
      </c>
      <c r="F125" s="17">
        <v>21</v>
      </c>
      <c r="G125" s="17">
        <v>21</v>
      </c>
      <c r="H125" s="16">
        <v>3.75</v>
      </c>
      <c r="I125" s="16"/>
      <c r="J125" s="16">
        <v>0.2</v>
      </c>
      <c r="K125" s="16">
        <v>0.18</v>
      </c>
      <c r="L125" s="16"/>
      <c r="M125" s="21">
        <v>0.26</v>
      </c>
      <c r="N125" s="16">
        <f>F125*(H125+I125+J125+K125+L125+M125)</f>
        <v>92.19</v>
      </c>
      <c r="O125" s="16"/>
      <c r="P125" s="22"/>
      <c r="Q125" s="31"/>
      <c r="R125" s="16">
        <v>0.5</v>
      </c>
      <c r="S125" s="16">
        <f>H125+I125+J125+K125+L125+M125+O125+P125+Q125+R125</f>
        <v>4.8899999999999997</v>
      </c>
      <c r="T125" s="23">
        <f>S125*3</f>
        <v>14.669999999999998</v>
      </c>
      <c r="U125" s="23">
        <v>14</v>
      </c>
      <c r="V125" s="24" t="s">
        <v>20</v>
      </c>
      <c r="W125" s="18">
        <f>F125/6</f>
        <v>3.5</v>
      </c>
      <c r="X125" s="25" t="s">
        <v>16</v>
      </c>
      <c r="Y125" s="26"/>
      <c r="Z125" s="27"/>
    </row>
    <row r="126" spans="1:26" ht="15.6" x14ac:dyDescent="0.3">
      <c r="A126" s="15" t="s">
        <v>276</v>
      </c>
      <c r="B126" s="16" t="s">
        <v>277</v>
      </c>
      <c r="C126" s="17" t="s">
        <v>7</v>
      </c>
      <c r="D126" s="18" t="s">
        <v>198</v>
      </c>
      <c r="E126" s="19"/>
      <c r="F126" s="20">
        <v>45</v>
      </c>
      <c r="G126" s="17"/>
      <c r="H126" s="16"/>
      <c r="I126" s="16"/>
      <c r="J126" s="16"/>
      <c r="K126" s="16"/>
      <c r="L126" s="16"/>
      <c r="M126" s="21"/>
      <c r="N126" s="16"/>
      <c r="O126" s="16"/>
      <c r="P126" s="22"/>
      <c r="Q126" s="21"/>
      <c r="R126" s="16"/>
      <c r="S126" s="16"/>
      <c r="T126" s="23"/>
      <c r="U126" s="23"/>
      <c r="V126" s="24"/>
      <c r="W126" s="18"/>
      <c r="X126" s="25" t="s">
        <v>16</v>
      </c>
      <c r="Y126" s="55"/>
      <c r="Z126" s="27"/>
    </row>
    <row r="127" spans="1:26" ht="15.6" x14ac:dyDescent="0.3">
      <c r="A127" s="59" t="s">
        <v>276</v>
      </c>
      <c r="B127" s="43" t="s">
        <v>277</v>
      </c>
      <c r="C127" s="41" t="s">
        <v>7</v>
      </c>
      <c r="D127" s="19" t="s">
        <v>143</v>
      </c>
      <c r="E127" s="28"/>
      <c r="F127" s="41">
        <v>25</v>
      </c>
      <c r="G127" s="41"/>
      <c r="H127" s="43"/>
      <c r="I127" s="43"/>
      <c r="J127" s="43"/>
      <c r="K127" s="43"/>
      <c r="L127" s="43"/>
      <c r="M127" s="44"/>
      <c r="N127" s="43"/>
      <c r="O127" s="43"/>
      <c r="P127" s="43"/>
      <c r="Q127" s="44"/>
      <c r="R127" s="43"/>
      <c r="S127" s="43"/>
      <c r="T127" s="45"/>
      <c r="U127" s="45"/>
      <c r="V127" s="24"/>
      <c r="W127" s="18"/>
      <c r="X127" s="25" t="s">
        <v>16</v>
      </c>
      <c r="Y127" s="82"/>
      <c r="Z127" s="27" t="s">
        <v>278</v>
      </c>
    </row>
    <row r="128" spans="1:26" ht="15.6" x14ac:dyDescent="0.3">
      <c r="A128" s="50" t="s">
        <v>279</v>
      </c>
      <c r="B128" s="83" t="s">
        <v>280</v>
      </c>
      <c r="C128" s="24" t="s">
        <v>36</v>
      </c>
      <c r="D128" s="18"/>
      <c r="E128" s="19">
        <v>1</v>
      </c>
      <c r="F128" s="51">
        <v>30</v>
      </c>
      <c r="G128" s="24">
        <v>30</v>
      </c>
      <c r="H128" s="31">
        <v>3.99</v>
      </c>
      <c r="I128" s="31"/>
      <c r="J128" s="31">
        <v>0.15</v>
      </c>
      <c r="K128" s="16">
        <v>0.2</v>
      </c>
      <c r="L128" s="31"/>
      <c r="M128" s="21">
        <v>0.2</v>
      </c>
      <c r="N128" s="16">
        <f>F128*(H128+I128+J128+K128+L128+M128)</f>
        <v>136.20000000000002</v>
      </c>
      <c r="O128" s="31"/>
      <c r="P128" s="16"/>
      <c r="Q128" s="16"/>
      <c r="R128" s="16">
        <v>0.5</v>
      </c>
      <c r="S128" s="16">
        <f>H128+I128+J128+K128+L128+M128+O128+P128+Q128+R128</f>
        <v>5.0400000000000009</v>
      </c>
      <c r="T128" s="23">
        <f>S128*3</f>
        <v>15.120000000000003</v>
      </c>
      <c r="U128" s="35">
        <v>15</v>
      </c>
      <c r="V128" s="24" t="s">
        <v>20</v>
      </c>
      <c r="W128" s="18">
        <f>F128/6</f>
        <v>5</v>
      </c>
      <c r="X128" s="25" t="s">
        <v>16</v>
      </c>
      <c r="Y128" s="26"/>
      <c r="Z128" s="38" t="s">
        <v>132</v>
      </c>
    </row>
    <row r="129" spans="1:26" ht="15.6" x14ac:dyDescent="0.3">
      <c r="A129" s="50" t="s">
        <v>281</v>
      </c>
      <c r="B129" s="16" t="s">
        <v>282</v>
      </c>
      <c r="C129" s="24" t="s">
        <v>19</v>
      </c>
      <c r="D129" s="18"/>
      <c r="E129" s="19">
        <v>1</v>
      </c>
      <c r="F129" s="20">
        <v>32</v>
      </c>
      <c r="G129" s="17">
        <v>32</v>
      </c>
      <c r="H129" s="16">
        <v>3.7</v>
      </c>
      <c r="I129" s="16"/>
      <c r="J129" s="16">
        <v>0.15</v>
      </c>
      <c r="K129" s="16">
        <v>0.19</v>
      </c>
      <c r="L129" s="16"/>
      <c r="M129" s="21">
        <v>0.26</v>
      </c>
      <c r="N129" s="16">
        <f>F129*(H129+I129+J129+K129+L129+M129)</f>
        <v>137.6</v>
      </c>
      <c r="O129" s="16"/>
      <c r="P129" s="16"/>
      <c r="Q129" s="31"/>
      <c r="R129" s="16">
        <v>0.5</v>
      </c>
      <c r="S129" s="16">
        <f>H129+I129+J129+K129+L129+M129+O129+P129+Q129+R129</f>
        <v>4.8</v>
      </c>
      <c r="T129" s="23">
        <f>S129*3</f>
        <v>14.399999999999999</v>
      </c>
      <c r="U129" s="35">
        <v>14</v>
      </c>
      <c r="V129" s="24" t="s">
        <v>20</v>
      </c>
      <c r="W129" s="18">
        <f>F129/6</f>
        <v>5.333333333333333</v>
      </c>
      <c r="X129" s="25" t="s">
        <v>16</v>
      </c>
      <c r="Y129" s="26"/>
      <c r="Z129" s="27" t="s">
        <v>283</v>
      </c>
    </row>
    <row r="130" spans="1:26" ht="15.6" x14ac:dyDescent="0.3">
      <c r="A130" s="50" t="s">
        <v>284</v>
      </c>
      <c r="B130" s="83" t="s">
        <v>285</v>
      </c>
      <c r="C130" s="24" t="s">
        <v>36</v>
      </c>
      <c r="D130" s="18"/>
      <c r="E130" s="19">
        <v>1</v>
      </c>
      <c r="F130" s="51">
        <v>30</v>
      </c>
      <c r="G130" s="24">
        <v>30</v>
      </c>
      <c r="H130" s="31">
        <v>3.37</v>
      </c>
      <c r="I130" s="31"/>
      <c r="J130" s="31">
        <v>0.23</v>
      </c>
      <c r="K130" s="16">
        <v>0.2</v>
      </c>
      <c r="L130" s="31"/>
      <c r="M130" s="21">
        <v>0.2</v>
      </c>
      <c r="N130" s="16">
        <f>F130*(H130+I130+J130+K130+L130+M130)</f>
        <v>120</v>
      </c>
      <c r="O130" s="31"/>
      <c r="P130" s="16"/>
      <c r="Q130" s="16"/>
      <c r="R130" s="16">
        <v>0.5</v>
      </c>
      <c r="S130" s="16">
        <f>H130+I130+J130+K130+L130+M130+O130+P130+Q130+R130</f>
        <v>4.5</v>
      </c>
      <c r="T130" s="23">
        <f>S130*3</f>
        <v>13.5</v>
      </c>
      <c r="U130" s="35">
        <v>13</v>
      </c>
      <c r="V130" s="24" t="s">
        <v>20</v>
      </c>
      <c r="W130" s="18">
        <f>F130/6</f>
        <v>5</v>
      </c>
      <c r="X130" s="25" t="s">
        <v>16</v>
      </c>
      <c r="Y130" s="26"/>
      <c r="Z130" s="38" t="s">
        <v>149</v>
      </c>
    </row>
    <row r="131" spans="1:26" ht="15.6" x14ac:dyDescent="0.3">
      <c r="A131" s="50" t="s">
        <v>286</v>
      </c>
      <c r="B131" s="31" t="s">
        <v>287</v>
      </c>
      <c r="C131" s="24" t="s">
        <v>36</v>
      </c>
      <c r="D131" s="18"/>
      <c r="E131" s="19">
        <v>1</v>
      </c>
      <c r="F131" s="51">
        <v>30</v>
      </c>
      <c r="G131" s="24">
        <v>30</v>
      </c>
      <c r="H131" s="31">
        <v>3.43</v>
      </c>
      <c r="I131" s="31"/>
      <c r="J131" s="31">
        <v>0.48</v>
      </c>
      <c r="K131" s="16">
        <v>0</v>
      </c>
      <c r="L131" s="31">
        <v>0.31</v>
      </c>
      <c r="M131" s="21">
        <v>0.2</v>
      </c>
      <c r="N131" s="16">
        <f>F131*(H131+I131+J131+K131+L131+M131)</f>
        <v>132.6</v>
      </c>
      <c r="O131" s="31"/>
      <c r="P131" s="16"/>
      <c r="Q131" s="31"/>
      <c r="R131" s="31">
        <v>0.53</v>
      </c>
      <c r="S131" s="16">
        <f>H131+I131+J131+K131+L131+M131+O131+P131+Q131+R131</f>
        <v>4.95</v>
      </c>
      <c r="T131" s="23">
        <f>S131*3</f>
        <v>14.850000000000001</v>
      </c>
      <c r="U131" s="35">
        <v>15</v>
      </c>
      <c r="V131" s="24" t="s">
        <v>42</v>
      </c>
      <c r="W131" s="18">
        <f>F131/4</f>
        <v>7.5</v>
      </c>
      <c r="X131" s="25" t="s">
        <v>16</v>
      </c>
      <c r="Y131" s="26"/>
      <c r="Z131" s="38" t="s">
        <v>132</v>
      </c>
    </row>
    <row r="132" spans="1:26" ht="15.6" x14ac:dyDescent="0.3">
      <c r="A132" s="15" t="s">
        <v>288</v>
      </c>
      <c r="B132" s="16" t="s">
        <v>289</v>
      </c>
      <c r="C132" s="24" t="s">
        <v>115</v>
      </c>
      <c r="D132" s="18" t="s">
        <v>116</v>
      </c>
      <c r="E132" s="19">
        <v>3</v>
      </c>
      <c r="F132" s="17">
        <v>15</v>
      </c>
      <c r="G132" s="47"/>
      <c r="H132" s="48"/>
      <c r="I132" s="48"/>
      <c r="J132" s="16"/>
      <c r="K132" s="49"/>
      <c r="L132" s="16"/>
      <c r="M132" s="21"/>
      <c r="N132" s="16"/>
      <c r="O132" s="16"/>
      <c r="P132" s="16"/>
      <c r="Q132" s="31"/>
      <c r="R132" s="16"/>
      <c r="S132" s="16"/>
      <c r="T132" s="35"/>
      <c r="U132" s="35"/>
      <c r="V132" s="24" t="s">
        <v>117</v>
      </c>
      <c r="W132" s="18">
        <f>F132/15</f>
        <v>1</v>
      </c>
      <c r="X132" s="25" t="s">
        <v>57</v>
      </c>
      <c r="Y132" s="26"/>
      <c r="Z132" s="38"/>
    </row>
    <row r="133" spans="1:26" ht="15.6" x14ac:dyDescent="0.3">
      <c r="A133" s="15" t="s">
        <v>290</v>
      </c>
      <c r="B133" s="16" t="s">
        <v>291</v>
      </c>
      <c r="C133" s="17" t="s">
        <v>36</v>
      </c>
      <c r="D133" s="18"/>
      <c r="E133" s="19">
        <v>1</v>
      </c>
      <c r="F133" s="20">
        <v>20</v>
      </c>
      <c r="G133" s="17">
        <v>20</v>
      </c>
      <c r="H133" s="16">
        <v>4.05</v>
      </c>
      <c r="I133" s="16"/>
      <c r="J133" s="16">
        <v>0.53</v>
      </c>
      <c r="K133" s="16">
        <v>0</v>
      </c>
      <c r="L133" s="16">
        <v>0.31</v>
      </c>
      <c r="M133" s="21">
        <v>0.2</v>
      </c>
      <c r="N133" s="16">
        <f t="shared" ref="N133:N138" si="7">F133*(H133+I133+J133+K133+L133+M133)</f>
        <v>101.8</v>
      </c>
      <c r="O133" s="16"/>
      <c r="P133" s="16"/>
      <c r="Q133" s="21"/>
      <c r="R133" s="31">
        <v>0.53</v>
      </c>
      <c r="S133" s="16">
        <f t="shared" ref="S133:S138" si="8">H133+I133+J133+K133+L133+M133+O133+P133+Q133+R133</f>
        <v>5.62</v>
      </c>
      <c r="T133" s="23">
        <f t="shared" ref="T133:T138" si="9">S133*3</f>
        <v>16.86</v>
      </c>
      <c r="U133" s="23">
        <v>16</v>
      </c>
      <c r="V133" s="24" t="s">
        <v>42</v>
      </c>
      <c r="W133" s="18">
        <f>F133/4</f>
        <v>5</v>
      </c>
      <c r="X133" s="25" t="s">
        <v>57</v>
      </c>
      <c r="Y133" s="26"/>
      <c r="Z133" s="27" t="s">
        <v>292</v>
      </c>
    </row>
    <row r="134" spans="1:26" ht="15.6" x14ac:dyDescent="0.3">
      <c r="A134" s="15" t="s">
        <v>293</v>
      </c>
      <c r="B134" s="16" t="s">
        <v>294</v>
      </c>
      <c r="C134" s="17" t="s">
        <v>15</v>
      </c>
      <c r="D134" s="18"/>
      <c r="E134" s="19">
        <v>1</v>
      </c>
      <c r="F134" s="17">
        <v>21</v>
      </c>
      <c r="G134" s="17">
        <v>21</v>
      </c>
      <c r="H134" s="16">
        <v>3.5</v>
      </c>
      <c r="I134" s="16"/>
      <c r="J134" s="16">
        <v>0.15</v>
      </c>
      <c r="K134" s="16">
        <v>0.18</v>
      </c>
      <c r="L134" s="16"/>
      <c r="M134" s="21">
        <v>0.26</v>
      </c>
      <c r="N134" s="16">
        <f t="shared" si="7"/>
        <v>85.89</v>
      </c>
      <c r="O134" s="16"/>
      <c r="P134" s="22"/>
      <c r="Q134" s="16"/>
      <c r="R134" s="16">
        <v>0.5</v>
      </c>
      <c r="S134" s="16">
        <f t="shared" si="8"/>
        <v>4.59</v>
      </c>
      <c r="T134" s="23">
        <f t="shared" si="9"/>
        <v>13.77</v>
      </c>
      <c r="U134" s="23">
        <v>14</v>
      </c>
      <c r="V134" s="24" t="s">
        <v>20</v>
      </c>
      <c r="W134" s="18">
        <f>F134/6</f>
        <v>3.5</v>
      </c>
      <c r="X134" s="25" t="s">
        <v>57</v>
      </c>
      <c r="Y134" s="26"/>
      <c r="Z134" s="27"/>
    </row>
    <row r="135" spans="1:26" ht="15.6" x14ac:dyDescent="0.3">
      <c r="A135" s="15" t="s">
        <v>295</v>
      </c>
      <c r="B135" s="16" t="s">
        <v>296</v>
      </c>
      <c r="C135" s="17" t="s">
        <v>15</v>
      </c>
      <c r="D135" s="18"/>
      <c r="E135" s="19">
        <v>1</v>
      </c>
      <c r="F135" s="20">
        <v>21</v>
      </c>
      <c r="G135" s="17">
        <v>21</v>
      </c>
      <c r="H135" s="16">
        <v>3.5</v>
      </c>
      <c r="I135" s="16"/>
      <c r="J135" s="16">
        <v>0.15</v>
      </c>
      <c r="K135" s="16">
        <v>0.18</v>
      </c>
      <c r="L135" s="16"/>
      <c r="M135" s="21">
        <v>0.26</v>
      </c>
      <c r="N135" s="16">
        <f t="shared" si="7"/>
        <v>85.89</v>
      </c>
      <c r="O135" s="16"/>
      <c r="P135" s="16"/>
      <c r="Q135" s="31"/>
      <c r="R135" s="16">
        <v>0.5</v>
      </c>
      <c r="S135" s="16">
        <f t="shared" si="8"/>
        <v>4.59</v>
      </c>
      <c r="T135" s="23">
        <f t="shared" si="9"/>
        <v>13.77</v>
      </c>
      <c r="U135" s="35">
        <v>14</v>
      </c>
      <c r="V135" s="24" t="s">
        <v>20</v>
      </c>
      <c r="W135" s="18">
        <f>F135/6</f>
        <v>3.5</v>
      </c>
      <c r="X135" s="25" t="s">
        <v>57</v>
      </c>
      <c r="Y135" s="26"/>
      <c r="Z135" s="27"/>
    </row>
    <row r="136" spans="1:26" ht="15.6" x14ac:dyDescent="0.3">
      <c r="A136" s="15" t="s">
        <v>297</v>
      </c>
      <c r="B136" s="16" t="s">
        <v>298</v>
      </c>
      <c r="C136" s="17" t="s">
        <v>36</v>
      </c>
      <c r="D136" s="18"/>
      <c r="E136" s="19">
        <v>1</v>
      </c>
      <c r="F136" s="20">
        <v>20</v>
      </c>
      <c r="G136" s="17">
        <v>20</v>
      </c>
      <c r="H136" s="16">
        <v>4.05</v>
      </c>
      <c r="I136" s="16"/>
      <c r="J136" s="16">
        <v>0.53</v>
      </c>
      <c r="K136" s="16">
        <v>0</v>
      </c>
      <c r="L136" s="16">
        <v>0.31</v>
      </c>
      <c r="M136" s="21">
        <v>0.2</v>
      </c>
      <c r="N136" s="16">
        <f t="shared" si="7"/>
        <v>101.8</v>
      </c>
      <c r="O136" s="16"/>
      <c r="P136" s="22"/>
      <c r="Q136" s="21"/>
      <c r="R136" s="31">
        <v>0.53</v>
      </c>
      <c r="S136" s="16">
        <f t="shared" si="8"/>
        <v>5.62</v>
      </c>
      <c r="T136" s="23">
        <f t="shared" si="9"/>
        <v>16.86</v>
      </c>
      <c r="U136" s="23">
        <v>16</v>
      </c>
      <c r="V136" s="24" t="s">
        <v>42</v>
      </c>
      <c r="W136" s="18">
        <f>F136/4</f>
        <v>5</v>
      </c>
      <c r="X136" s="25" t="s">
        <v>57</v>
      </c>
      <c r="Y136" s="26"/>
      <c r="Z136" s="27" t="s">
        <v>292</v>
      </c>
    </row>
    <row r="137" spans="1:26" ht="15.6" x14ac:dyDescent="0.3">
      <c r="A137" s="15" t="s">
        <v>299</v>
      </c>
      <c r="B137" s="16" t="s">
        <v>300</v>
      </c>
      <c r="C137" s="17" t="s">
        <v>36</v>
      </c>
      <c r="D137" s="18"/>
      <c r="E137" s="19">
        <v>1</v>
      </c>
      <c r="F137" s="20">
        <v>20</v>
      </c>
      <c r="G137" s="17">
        <v>20</v>
      </c>
      <c r="H137" s="16">
        <v>3.88</v>
      </c>
      <c r="I137" s="16"/>
      <c r="J137" s="16">
        <v>0.26</v>
      </c>
      <c r="K137" s="16">
        <v>0.2</v>
      </c>
      <c r="L137" s="16"/>
      <c r="M137" s="21">
        <v>0.2</v>
      </c>
      <c r="N137" s="16">
        <f t="shared" si="7"/>
        <v>90.8</v>
      </c>
      <c r="O137" s="16"/>
      <c r="P137" s="22"/>
      <c r="Q137" s="21"/>
      <c r="R137" s="16">
        <v>0.5</v>
      </c>
      <c r="S137" s="16">
        <f t="shared" si="8"/>
        <v>5.04</v>
      </c>
      <c r="T137" s="23">
        <f t="shared" si="9"/>
        <v>15.120000000000001</v>
      </c>
      <c r="U137" s="23">
        <v>16</v>
      </c>
      <c r="V137" s="24" t="s">
        <v>20</v>
      </c>
      <c r="W137" s="18">
        <f>F137/6</f>
        <v>3.3333333333333335</v>
      </c>
      <c r="X137" s="25" t="s">
        <v>57</v>
      </c>
      <c r="Y137" s="26"/>
      <c r="Z137" s="27" t="s">
        <v>292</v>
      </c>
    </row>
    <row r="138" spans="1:26" ht="15.6" x14ac:dyDescent="0.3">
      <c r="A138" s="15" t="s">
        <v>301</v>
      </c>
      <c r="B138" s="34" t="s">
        <v>302</v>
      </c>
      <c r="C138" s="17" t="s">
        <v>15</v>
      </c>
      <c r="D138" s="19"/>
      <c r="E138" s="19">
        <v>1</v>
      </c>
      <c r="F138" s="17">
        <v>21</v>
      </c>
      <c r="G138" s="17">
        <v>21</v>
      </c>
      <c r="H138" s="16">
        <v>3.5</v>
      </c>
      <c r="I138" s="16"/>
      <c r="J138" s="16">
        <v>0.1</v>
      </c>
      <c r="K138" s="16">
        <v>0.18</v>
      </c>
      <c r="L138" s="16"/>
      <c r="M138" s="21">
        <v>0.26</v>
      </c>
      <c r="N138" s="16">
        <f t="shared" si="7"/>
        <v>84.84</v>
      </c>
      <c r="O138" s="16"/>
      <c r="P138" s="22"/>
      <c r="Q138" s="31"/>
      <c r="R138" s="16">
        <v>0.5</v>
      </c>
      <c r="S138" s="16">
        <f t="shared" si="8"/>
        <v>4.54</v>
      </c>
      <c r="T138" s="23">
        <f t="shared" si="9"/>
        <v>13.620000000000001</v>
      </c>
      <c r="U138" s="23">
        <v>14</v>
      </c>
      <c r="V138" s="24" t="s">
        <v>20</v>
      </c>
      <c r="W138" s="18">
        <f>F138/6</f>
        <v>3.5</v>
      </c>
      <c r="X138" s="25" t="s">
        <v>57</v>
      </c>
      <c r="Y138" s="26"/>
      <c r="Z138" s="27"/>
    </row>
    <row r="139" spans="1:26" ht="15.6" x14ac:dyDescent="0.3">
      <c r="A139" s="15" t="s">
        <v>303</v>
      </c>
      <c r="B139" s="16" t="s">
        <v>304</v>
      </c>
      <c r="C139" s="17" t="s">
        <v>7</v>
      </c>
      <c r="D139" s="19" t="s">
        <v>90</v>
      </c>
      <c r="E139" s="19"/>
      <c r="F139" s="17">
        <v>7</v>
      </c>
      <c r="G139" s="17"/>
      <c r="H139" s="16"/>
      <c r="I139" s="16"/>
      <c r="J139" s="16"/>
      <c r="K139" s="16"/>
      <c r="L139" s="16"/>
      <c r="M139" s="21"/>
      <c r="N139" s="16"/>
      <c r="O139" s="16"/>
      <c r="P139" s="22"/>
      <c r="Q139" s="16"/>
      <c r="R139" s="16"/>
      <c r="S139" s="16"/>
      <c r="T139" s="23"/>
      <c r="U139" s="23"/>
      <c r="V139" s="24"/>
      <c r="W139" s="18"/>
      <c r="X139" s="25" t="s">
        <v>16</v>
      </c>
      <c r="Y139" s="32"/>
      <c r="Z139" s="33"/>
    </row>
    <row r="140" spans="1:26" ht="15.6" x14ac:dyDescent="0.3">
      <c r="A140" s="15" t="s">
        <v>303</v>
      </c>
      <c r="B140" s="16" t="s">
        <v>304</v>
      </c>
      <c r="C140" s="17" t="s">
        <v>7</v>
      </c>
      <c r="D140" s="18" t="s">
        <v>86</v>
      </c>
      <c r="E140" s="19"/>
      <c r="F140" s="20">
        <v>1</v>
      </c>
      <c r="G140" s="17"/>
      <c r="H140" s="16"/>
      <c r="I140" s="16"/>
      <c r="J140" s="16"/>
      <c r="K140" s="16"/>
      <c r="L140" s="16"/>
      <c r="M140" s="21"/>
      <c r="N140" s="16"/>
      <c r="O140" s="16"/>
      <c r="P140" s="16"/>
      <c r="Q140" s="21"/>
      <c r="R140" s="16"/>
      <c r="S140" s="16"/>
      <c r="T140" s="23"/>
      <c r="U140" s="23"/>
      <c r="V140" s="24"/>
      <c r="W140" s="18"/>
      <c r="X140" s="25" t="s">
        <v>16</v>
      </c>
      <c r="Y140" s="55"/>
      <c r="Z140" s="27"/>
    </row>
    <row r="141" spans="1:26" ht="15.6" x14ac:dyDescent="0.3">
      <c r="A141" s="15" t="s">
        <v>305</v>
      </c>
      <c r="B141" s="16" t="s">
        <v>306</v>
      </c>
      <c r="C141" s="17" t="s">
        <v>7</v>
      </c>
      <c r="D141" s="19" t="s">
        <v>70</v>
      </c>
      <c r="E141" s="19"/>
      <c r="F141" s="20">
        <v>30</v>
      </c>
      <c r="G141" s="17"/>
      <c r="H141" s="16"/>
      <c r="I141" s="16"/>
      <c r="J141" s="16"/>
      <c r="K141" s="16"/>
      <c r="L141" s="16"/>
      <c r="M141" s="21"/>
      <c r="N141" s="16"/>
      <c r="O141" s="16"/>
      <c r="P141" s="22"/>
      <c r="Q141" s="16"/>
      <c r="R141" s="16"/>
      <c r="S141" s="16"/>
      <c r="T141" s="35"/>
      <c r="U141" s="66"/>
      <c r="V141" s="24"/>
      <c r="W141" s="18"/>
      <c r="X141" s="25" t="s">
        <v>16</v>
      </c>
      <c r="Y141" s="26"/>
      <c r="Z141" s="38" t="s">
        <v>278</v>
      </c>
    </row>
    <row r="142" spans="1:26" ht="31.2" x14ac:dyDescent="0.3">
      <c r="A142" s="84" t="s">
        <v>307</v>
      </c>
      <c r="B142" s="36" t="s">
        <v>308</v>
      </c>
      <c r="C142" s="17" t="s">
        <v>15</v>
      </c>
      <c r="D142" s="19"/>
      <c r="E142" s="19">
        <v>1</v>
      </c>
      <c r="F142" s="17">
        <v>21</v>
      </c>
      <c r="G142" s="24">
        <v>3</v>
      </c>
      <c r="H142" s="31">
        <v>2.5499999999999998</v>
      </c>
      <c r="I142" s="31"/>
      <c r="J142" s="31">
        <v>0.28999999999999998</v>
      </c>
      <c r="K142" s="31">
        <v>0.18</v>
      </c>
      <c r="L142" s="31"/>
      <c r="M142" s="21">
        <v>0.26</v>
      </c>
      <c r="N142" s="16">
        <f>F142*(H142+I142+J142+K142+L142+M142)</f>
        <v>68.88000000000001</v>
      </c>
      <c r="O142" s="31"/>
      <c r="P142" s="22"/>
      <c r="Q142" s="31"/>
      <c r="R142" s="31">
        <v>0.3</v>
      </c>
      <c r="S142" s="16">
        <f>H142+I142+J142+K142+L142+M142+O142+P142+Q142+R142</f>
        <v>3.58</v>
      </c>
      <c r="T142" s="23">
        <f>S142*3</f>
        <v>10.74</v>
      </c>
      <c r="U142" s="23">
        <v>11</v>
      </c>
      <c r="V142" s="24">
        <v>5.5</v>
      </c>
      <c r="W142" s="18">
        <f>F142/8</f>
        <v>2.625</v>
      </c>
      <c r="X142" s="25" t="s">
        <v>16</v>
      </c>
      <c r="Y142" s="26"/>
      <c r="Z142" s="27"/>
    </row>
    <row r="143" spans="1:26" ht="15.6" x14ac:dyDescent="0.3">
      <c r="A143" s="15" t="s">
        <v>309</v>
      </c>
      <c r="B143" s="34" t="s">
        <v>310</v>
      </c>
      <c r="C143" s="17" t="s">
        <v>15</v>
      </c>
      <c r="D143" s="19"/>
      <c r="E143" s="19">
        <v>1</v>
      </c>
      <c r="F143" s="17">
        <v>21</v>
      </c>
      <c r="G143" s="17">
        <v>21</v>
      </c>
      <c r="H143" s="16">
        <v>3.35</v>
      </c>
      <c r="I143" s="16"/>
      <c r="J143" s="16"/>
      <c r="K143" s="16">
        <v>0.18</v>
      </c>
      <c r="L143" s="16"/>
      <c r="M143" s="21">
        <v>0.26</v>
      </c>
      <c r="N143" s="16">
        <f>F143*(H143+I143+J143+K143+L143+M143)</f>
        <v>79.59</v>
      </c>
      <c r="O143" s="16"/>
      <c r="P143" s="22"/>
      <c r="Q143" s="31"/>
      <c r="R143" s="16">
        <v>0.3</v>
      </c>
      <c r="S143" s="16">
        <f>H143+I143+J143+K143+L143+M143+O143+P143+Q143+R143</f>
        <v>4.09</v>
      </c>
      <c r="T143" s="23">
        <f>S143*3</f>
        <v>12.27</v>
      </c>
      <c r="U143" s="23">
        <v>12</v>
      </c>
      <c r="V143" s="24">
        <v>5.5</v>
      </c>
      <c r="W143" s="18">
        <f>F143/8</f>
        <v>2.625</v>
      </c>
      <c r="X143" s="25" t="s">
        <v>57</v>
      </c>
      <c r="Y143" s="26"/>
      <c r="Z143" s="27"/>
    </row>
    <row r="144" spans="1:26" ht="15.6" x14ac:dyDescent="0.3">
      <c r="A144" s="50" t="s">
        <v>311</v>
      </c>
      <c r="B144" s="31" t="s">
        <v>312</v>
      </c>
      <c r="C144" s="24" t="s">
        <v>36</v>
      </c>
      <c r="D144" s="18"/>
      <c r="E144" s="19">
        <v>1</v>
      </c>
      <c r="F144" s="51">
        <v>30</v>
      </c>
      <c r="G144" s="24">
        <v>30</v>
      </c>
      <c r="H144" s="31">
        <v>4.1500000000000004</v>
      </c>
      <c r="I144" s="31"/>
      <c r="J144" s="31">
        <v>0.53</v>
      </c>
      <c r="K144" s="16">
        <v>0.2</v>
      </c>
      <c r="L144" s="31">
        <v>0.31</v>
      </c>
      <c r="M144" s="21">
        <v>0.2</v>
      </c>
      <c r="N144" s="16">
        <f>F144*(H144+I144+J144+K144+L144+M144)</f>
        <v>161.70000000000002</v>
      </c>
      <c r="O144" s="31"/>
      <c r="P144" s="16"/>
      <c r="Q144" s="31"/>
      <c r="R144" s="31">
        <v>0.53</v>
      </c>
      <c r="S144" s="16">
        <f>H144+I144+J144+K144+L144+M144+O144+P144+Q144+R144</f>
        <v>5.9200000000000008</v>
      </c>
      <c r="T144" s="23">
        <f>S144*3</f>
        <v>17.760000000000002</v>
      </c>
      <c r="U144" s="35">
        <v>17</v>
      </c>
      <c r="V144" s="24" t="s">
        <v>42</v>
      </c>
      <c r="W144" s="18">
        <f>F144/4</f>
        <v>7.5</v>
      </c>
      <c r="X144" s="25" t="s">
        <v>16</v>
      </c>
      <c r="Y144" s="26"/>
      <c r="Z144" s="38" t="s">
        <v>313</v>
      </c>
    </row>
    <row r="145" spans="1:26" ht="15.6" x14ac:dyDescent="0.3">
      <c r="A145" s="15" t="s">
        <v>314</v>
      </c>
      <c r="B145" s="31" t="s">
        <v>315</v>
      </c>
      <c r="C145" s="17" t="s">
        <v>19</v>
      </c>
      <c r="D145" s="18"/>
      <c r="E145" s="19">
        <v>1</v>
      </c>
      <c r="F145" s="51">
        <v>32</v>
      </c>
      <c r="G145" s="24">
        <v>32</v>
      </c>
      <c r="H145" s="31">
        <v>2.7</v>
      </c>
      <c r="I145" s="31"/>
      <c r="J145" s="31">
        <v>0</v>
      </c>
      <c r="K145" s="31">
        <v>0.19</v>
      </c>
      <c r="L145" s="31"/>
      <c r="M145" s="21">
        <v>0.26</v>
      </c>
      <c r="N145" s="16">
        <f>F145*(H145+I145+J145+K145+L145+M145)</f>
        <v>100.80000000000001</v>
      </c>
      <c r="O145" s="31"/>
      <c r="P145" s="16"/>
      <c r="Q145" s="16"/>
      <c r="R145" s="31">
        <v>0.3</v>
      </c>
      <c r="S145" s="16">
        <f>H145+I145+J145+K145+L145+M145+O145+P145+Q145+R145</f>
        <v>3.45</v>
      </c>
      <c r="T145" s="23">
        <f>S145*3</f>
        <v>10.350000000000001</v>
      </c>
      <c r="U145" s="35">
        <v>12</v>
      </c>
      <c r="V145" s="24">
        <v>5.5</v>
      </c>
      <c r="W145" s="18">
        <f>F145/8</f>
        <v>4</v>
      </c>
      <c r="X145" s="25" t="s">
        <v>16</v>
      </c>
      <c r="Y145" s="26"/>
      <c r="Z145" s="38" t="s">
        <v>104</v>
      </c>
    </row>
    <row r="146" spans="1:26" ht="15.6" x14ac:dyDescent="0.3">
      <c r="A146" s="15" t="s">
        <v>316</v>
      </c>
      <c r="B146" s="16"/>
      <c r="C146" s="24" t="s">
        <v>115</v>
      </c>
      <c r="D146" s="18" t="s">
        <v>116</v>
      </c>
      <c r="E146" s="19">
        <v>3</v>
      </c>
      <c r="F146" s="17">
        <v>4</v>
      </c>
      <c r="G146" s="47"/>
      <c r="H146" s="16"/>
      <c r="I146" s="16"/>
      <c r="J146" s="16"/>
      <c r="K146" s="49"/>
      <c r="L146" s="16"/>
      <c r="M146" s="21"/>
      <c r="N146" s="16"/>
      <c r="O146" s="16"/>
      <c r="P146" s="16"/>
      <c r="Q146" s="31"/>
      <c r="R146" s="16"/>
      <c r="S146" s="16"/>
      <c r="T146" s="35"/>
      <c r="U146" s="35"/>
      <c r="V146" s="24" t="s">
        <v>20</v>
      </c>
      <c r="W146" s="18">
        <f>F146/6</f>
        <v>0.66666666666666663</v>
      </c>
      <c r="X146" s="25" t="s">
        <v>172</v>
      </c>
      <c r="Y146" s="26"/>
      <c r="Z146" s="38"/>
    </row>
    <row r="147" spans="1:26" ht="15.6" x14ac:dyDescent="0.3">
      <c r="A147" s="15" t="s">
        <v>317</v>
      </c>
      <c r="B147" s="16" t="s">
        <v>317</v>
      </c>
      <c r="C147" s="24" t="s">
        <v>36</v>
      </c>
      <c r="D147" s="19"/>
      <c r="E147" s="19">
        <v>2</v>
      </c>
      <c r="F147" s="17">
        <v>25</v>
      </c>
      <c r="G147" s="17" t="s">
        <v>148</v>
      </c>
      <c r="H147" s="16">
        <v>1.39</v>
      </c>
      <c r="I147" s="16"/>
      <c r="J147" s="16">
        <v>0</v>
      </c>
      <c r="K147" s="16">
        <v>0.2</v>
      </c>
      <c r="L147" s="16"/>
      <c r="M147" s="21">
        <v>0.2</v>
      </c>
      <c r="N147" s="16">
        <f>F147*(H147+I147+J147+K147+L147+M147)</f>
        <v>44.749999999999993</v>
      </c>
      <c r="O147" s="16"/>
      <c r="P147" s="22"/>
      <c r="Q147" s="31"/>
      <c r="R147" s="16">
        <v>0.5</v>
      </c>
      <c r="S147" s="16">
        <f>H147+I147+J147+K147+L147+M147+O147+P147+Q147+R147</f>
        <v>2.29</v>
      </c>
      <c r="T147" s="23">
        <f>S147*3</f>
        <v>6.87</v>
      </c>
      <c r="U147" s="35">
        <v>8</v>
      </c>
      <c r="V147" s="24" t="s">
        <v>20</v>
      </c>
      <c r="W147" s="18">
        <f>F147/6</f>
        <v>4.166666666666667</v>
      </c>
      <c r="X147" s="25" t="s">
        <v>16</v>
      </c>
      <c r="Y147" s="26"/>
      <c r="Z147" s="38" t="s">
        <v>101</v>
      </c>
    </row>
    <row r="148" spans="1:26" ht="15.6" x14ac:dyDescent="0.3">
      <c r="A148" s="59" t="s">
        <v>318</v>
      </c>
      <c r="B148" s="43" t="s">
        <v>319</v>
      </c>
      <c r="C148" s="41" t="s">
        <v>7</v>
      </c>
      <c r="D148" s="18" t="s">
        <v>10</v>
      </c>
      <c r="E148" s="19"/>
      <c r="F148" s="42">
        <v>2</v>
      </c>
      <c r="G148" s="41"/>
      <c r="H148" s="43"/>
      <c r="I148" s="43"/>
      <c r="J148" s="43"/>
      <c r="K148" s="43"/>
      <c r="L148" s="43"/>
      <c r="M148" s="44"/>
      <c r="N148" s="43"/>
      <c r="O148" s="43"/>
      <c r="P148" s="22"/>
      <c r="Q148" s="44"/>
      <c r="R148" s="43"/>
      <c r="S148" s="43"/>
      <c r="T148" s="45"/>
      <c r="U148" s="45"/>
      <c r="V148" s="24"/>
      <c r="W148" s="18"/>
      <c r="X148" s="25"/>
      <c r="Y148" s="55"/>
      <c r="Z148" s="27"/>
    </row>
    <row r="149" spans="1:26" ht="15.6" x14ac:dyDescent="0.3">
      <c r="A149" s="15" t="s">
        <v>318</v>
      </c>
      <c r="B149" s="85" t="s">
        <v>319</v>
      </c>
      <c r="C149" s="24" t="s">
        <v>7</v>
      </c>
      <c r="D149" s="18" t="s">
        <v>127</v>
      </c>
      <c r="E149" s="19"/>
      <c r="F149" s="51">
        <v>3</v>
      </c>
      <c r="G149" s="24"/>
      <c r="H149" s="31"/>
      <c r="I149" s="31"/>
      <c r="J149" s="31"/>
      <c r="K149" s="31"/>
      <c r="L149" s="31"/>
      <c r="M149" s="21"/>
      <c r="N149" s="16"/>
      <c r="O149" s="31"/>
      <c r="P149" s="16"/>
      <c r="Q149" s="31"/>
      <c r="R149" s="16"/>
      <c r="S149" s="16"/>
      <c r="T149" s="35"/>
      <c r="U149" s="35"/>
      <c r="V149" s="17"/>
      <c r="W149" s="18"/>
      <c r="X149" s="25" t="s">
        <v>9</v>
      </c>
      <c r="Y149" s="26"/>
      <c r="Z149" s="38"/>
    </row>
    <row r="150" spans="1:26" ht="15.6" x14ac:dyDescent="0.3">
      <c r="A150" s="15" t="s">
        <v>320</v>
      </c>
      <c r="B150" s="16" t="s">
        <v>321</v>
      </c>
      <c r="C150" s="17" t="s">
        <v>69</v>
      </c>
      <c r="D150" s="18" t="s">
        <v>161</v>
      </c>
      <c r="E150" s="19" t="s">
        <v>162</v>
      </c>
      <c r="F150" s="20"/>
      <c r="G150" s="17"/>
      <c r="H150" s="16"/>
      <c r="I150" s="16"/>
      <c r="J150" s="16"/>
      <c r="K150" s="16"/>
      <c r="L150" s="16"/>
      <c r="M150" s="21"/>
      <c r="N150" s="16"/>
      <c r="O150" s="16"/>
      <c r="P150" s="22">
        <v>7.0000000000000007E-2</v>
      </c>
      <c r="Q150" s="34">
        <v>0.13</v>
      </c>
      <c r="R150" s="16">
        <v>0.5</v>
      </c>
      <c r="S150" s="16"/>
      <c r="T150" s="23"/>
      <c r="U150" s="23">
        <v>5</v>
      </c>
      <c r="V150" s="24" t="s">
        <v>163</v>
      </c>
      <c r="W150" s="18">
        <f>F150/15</f>
        <v>0</v>
      </c>
      <c r="X150" s="25" t="s">
        <v>71</v>
      </c>
      <c r="Y150" s="26" t="s">
        <v>164</v>
      </c>
      <c r="Z150" s="27"/>
    </row>
    <row r="151" spans="1:26" ht="15.6" x14ac:dyDescent="0.3">
      <c r="A151" s="50" t="s">
        <v>322</v>
      </c>
      <c r="B151" s="67"/>
      <c r="C151" s="24" t="s">
        <v>69</v>
      </c>
      <c r="D151" s="18" t="s">
        <v>217</v>
      </c>
      <c r="E151" s="19" t="s">
        <v>218</v>
      </c>
      <c r="F151" s="24">
        <v>38</v>
      </c>
      <c r="G151" s="24"/>
      <c r="H151" s="31"/>
      <c r="I151" s="31"/>
      <c r="J151" s="16"/>
      <c r="K151" s="16"/>
      <c r="L151" s="16"/>
      <c r="M151" s="21"/>
      <c r="N151" s="16"/>
      <c r="O151" s="16"/>
      <c r="P151" s="16">
        <v>7.0000000000000007E-2</v>
      </c>
      <c r="Q151" s="31">
        <v>0.13</v>
      </c>
      <c r="R151" s="34">
        <v>0.5</v>
      </c>
      <c r="S151" s="16"/>
      <c r="T151" s="35"/>
      <c r="U151" s="35">
        <v>5</v>
      </c>
      <c r="V151" s="24"/>
      <c r="W151" s="18"/>
      <c r="X151" s="25" t="s">
        <v>71</v>
      </c>
      <c r="Y151" s="26" t="s">
        <v>164</v>
      </c>
      <c r="Z151" s="38"/>
    </row>
    <row r="152" spans="1:26" ht="15.6" x14ac:dyDescent="0.3">
      <c r="A152" s="15" t="s">
        <v>323</v>
      </c>
      <c r="B152" s="16" t="s">
        <v>324</v>
      </c>
      <c r="C152" s="17" t="s">
        <v>69</v>
      </c>
      <c r="D152" s="18" t="s">
        <v>161</v>
      </c>
      <c r="E152" s="19" t="s">
        <v>162</v>
      </c>
      <c r="F152" s="17"/>
      <c r="G152" s="17"/>
      <c r="H152" s="16"/>
      <c r="I152" s="16"/>
      <c r="J152" s="16"/>
      <c r="K152" s="16"/>
      <c r="L152" s="16"/>
      <c r="M152" s="21"/>
      <c r="N152" s="16"/>
      <c r="O152" s="16"/>
      <c r="P152" s="16">
        <v>7.0000000000000007E-2</v>
      </c>
      <c r="Q152" s="31">
        <v>0.13</v>
      </c>
      <c r="R152" s="16">
        <v>0.5</v>
      </c>
      <c r="S152" s="16"/>
      <c r="T152" s="35"/>
      <c r="U152" s="35">
        <v>5</v>
      </c>
      <c r="V152" s="24" t="s">
        <v>163</v>
      </c>
      <c r="W152" s="18">
        <f>F152/15</f>
        <v>0</v>
      </c>
      <c r="X152" s="25" t="s">
        <v>71</v>
      </c>
      <c r="Y152" s="26" t="s">
        <v>164</v>
      </c>
      <c r="Z152" s="27"/>
    </row>
    <row r="153" spans="1:26" ht="15.6" x14ac:dyDescent="0.3">
      <c r="A153" s="15" t="s">
        <v>325</v>
      </c>
      <c r="B153" s="16" t="s">
        <v>326</v>
      </c>
      <c r="C153" s="17" t="s">
        <v>19</v>
      </c>
      <c r="D153" s="19"/>
      <c r="E153" s="19">
        <v>1</v>
      </c>
      <c r="F153" s="17">
        <v>32</v>
      </c>
      <c r="G153" s="17">
        <v>32</v>
      </c>
      <c r="H153" s="16">
        <v>2.0299999999999998</v>
      </c>
      <c r="I153" s="16"/>
      <c r="J153" s="16">
        <v>0</v>
      </c>
      <c r="K153" s="16">
        <v>0.19</v>
      </c>
      <c r="L153" s="16"/>
      <c r="M153" s="21">
        <v>0.26</v>
      </c>
      <c r="N153" s="16">
        <f>F153*(H153+I153+J153+K153+L153+M153)</f>
        <v>79.359999999999985</v>
      </c>
      <c r="O153" s="16"/>
      <c r="P153" s="22"/>
      <c r="Q153" s="31"/>
      <c r="R153" s="16">
        <v>0.5</v>
      </c>
      <c r="S153" s="16">
        <f>H153+I153+J153+K153+L153+M153+O153+P153+Q153+R153</f>
        <v>2.9799999999999995</v>
      </c>
      <c r="T153" s="23">
        <f>S153*3</f>
        <v>8.9399999999999977</v>
      </c>
      <c r="U153" s="23">
        <v>9</v>
      </c>
      <c r="V153" s="24" t="s">
        <v>20</v>
      </c>
      <c r="W153" s="18">
        <f>F153/6</f>
        <v>5.333333333333333</v>
      </c>
      <c r="X153" s="25" t="s">
        <v>16</v>
      </c>
      <c r="Y153" s="26"/>
      <c r="Z153" s="38" t="s">
        <v>327</v>
      </c>
    </row>
    <row r="154" spans="1:26" ht="15.6" x14ac:dyDescent="0.3">
      <c r="A154" s="59" t="s">
        <v>328</v>
      </c>
      <c r="B154" s="43" t="s">
        <v>329</v>
      </c>
      <c r="C154" s="41" t="s">
        <v>7</v>
      </c>
      <c r="D154" s="18" t="s">
        <v>10</v>
      </c>
      <c r="E154" s="19"/>
      <c r="F154" s="42">
        <v>3</v>
      </c>
      <c r="G154" s="41"/>
      <c r="H154" s="43"/>
      <c r="I154" s="43"/>
      <c r="J154" s="43"/>
      <c r="K154" s="43"/>
      <c r="L154" s="43"/>
      <c r="M154" s="44"/>
      <c r="N154" s="43"/>
      <c r="O154" s="43"/>
      <c r="P154" s="22"/>
      <c r="Q154" s="44"/>
      <c r="R154" s="43"/>
      <c r="S154" s="43"/>
      <c r="T154" s="45"/>
      <c r="U154" s="45"/>
      <c r="V154" s="24"/>
      <c r="W154" s="18"/>
      <c r="X154" s="25" t="s">
        <v>30</v>
      </c>
      <c r="Y154" s="55"/>
      <c r="Z154" s="27"/>
    </row>
    <row r="155" spans="1:26" ht="15.6" x14ac:dyDescent="0.3">
      <c r="A155" s="50" t="s">
        <v>330</v>
      </c>
      <c r="B155" s="85"/>
      <c r="C155" s="24" t="s">
        <v>7</v>
      </c>
      <c r="D155" s="18" t="s">
        <v>186</v>
      </c>
      <c r="E155" s="19"/>
      <c r="F155" s="51">
        <v>18</v>
      </c>
      <c r="G155" s="24"/>
      <c r="H155" s="31"/>
      <c r="I155" s="31"/>
      <c r="J155" s="31"/>
      <c r="K155" s="31"/>
      <c r="L155" s="31"/>
      <c r="M155" s="21"/>
      <c r="N155" s="16"/>
      <c r="O155" s="31"/>
      <c r="P155" s="16"/>
      <c r="Q155" s="16"/>
      <c r="R155" s="31"/>
      <c r="S155" s="16"/>
      <c r="T155" s="35"/>
      <c r="U155" s="35"/>
      <c r="V155" s="24"/>
      <c r="W155" s="18"/>
      <c r="X155" s="25" t="s">
        <v>16</v>
      </c>
      <c r="Y155" s="26"/>
      <c r="Z155" s="38"/>
    </row>
    <row r="156" spans="1:26" ht="15.6" x14ac:dyDescent="0.3">
      <c r="A156" s="15" t="s">
        <v>331</v>
      </c>
      <c r="B156" s="16" t="s">
        <v>332</v>
      </c>
      <c r="C156" s="17" t="s">
        <v>7</v>
      </c>
      <c r="D156" s="19" t="s">
        <v>8</v>
      </c>
      <c r="E156" s="19"/>
      <c r="F156" s="20">
        <v>18</v>
      </c>
      <c r="G156" s="17"/>
      <c r="H156" s="16"/>
      <c r="I156" s="16"/>
      <c r="J156" s="16"/>
      <c r="K156" s="16"/>
      <c r="L156" s="16"/>
      <c r="M156" s="21"/>
      <c r="N156" s="16"/>
      <c r="O156" s="16"/>
      <c r="P156" s="22"/>
      <c r="Q156" s="31"/>
      <c r="R156" s="16"/>
      <c r="S156" s="16"/>
      <c r="T156" s="23"/>
      <c r="U156" s="23"/>
      <c r="V156" s="24"/>
      <c r="W156" s="18"/>
      <c r="X156" s="25" t="s">
        <v>16</v>
      </c>
      <c r="Y156" s="26"/>
      <c r="Z156" s="27"/>
    </row>
    <row r="157" spans="1:26" ht="15.6" x14ac:dyDescent="0.3">
      <c r="A157" s="15" t="s">
        <v>333</v>
      </c>
      <c r="B157" s="39" t="s">
        <v>334</v>
      </c>
      <c r="C157" s="17" t="s">
        <v>171</v>
      </c>
      <c r="D157" s="19"/>
      <c r="E157" s="19">
        <v>1</v>
      </c>
      <c r="F157" s="20">
        <v>16</v>
      </c>
      <c r="G157" s="17">
        <v>16</v>
      </c>
      <c r="H157" s="16">
        <v>5.44</v>
      </c>
      <c r="I157" s="16"/>
      <c r="J157" s="16">
        <v>1.3</v>
      </c>
      <c r="K157" s="16">
        <v>0.21</v>
      </c>
      <c r="L157" s="16">
        <v>0.31</v>
      </c>
      <c r="M157" s="21">
        <v>1.1299999999999999</v>
      </c>
      <c r="N157" s="16">
        <f>F157*(H157+I157+J157+K157+L157+M157)</f>
        <v>134.24</v>
      </c>
      <c r="O157" s="16"/>
      <c r="P157" s="22"/>
      <c r="Q157" s="16"/>
      <c r="R157" s="31">
        <v>0.53</v>
      </c>
      <c r="S157" s="16">
        <f>H157+I157+J157+K157+L157+M157+O157+P157+Q157+R157</f>
        <v>8.92</v>
      </c>
      <c r="T157" s="23">
        <f>S157*3</f>
        <v>26.759999999999998</v>
      </c>
      <c r="U157" s="23">
        <v>27</v>
      </c>
      <c r="V157" s="17" t="s">
        <v>42</v>
      </c>
      <c r="W157" s="18">
        <f>F157/4</f>
        <v>4</v>
      </c>
      <c r="X157" s="68" t="s">
        <v>172</v>
      </c>
      <c r="Y157" s="26"/>
      <c r="Z157" s="38" t="s">
        <v>132</v>
      </c>
    </row>
    <row r="158" spans="1:26" ht="15.6" x14ac:dyDescent="0.3">
      <c r="A158" s="15" t="s">
        <v>335</v>
      </c>
      <c r="B158" s="16" t="s">
        <v>336</v>
      </c>
      <c r="C158" s="17" t="s">
        <v>7</v>
      </c>
      <c r="D158" s="19" t="s">
        <v>10</v>
      </c>
      <c r="E158" s="19"/>
      <c r="F158" s="17">
        <v>1</v>
      </c>
      <c r="G158" s="17"/>
      <c r="H158" s="16"/>
      <c r="I158" s="16"/>
      <c r="J158" s="16"/>
      <c r="K158" s="16"/>
      <c r="L158" s="16"/>
      <c r="M158" s="21"/>
      <c r="N158" s="16"/>
      <c r="O158" s="16"/>
      <c r="P158" s="22"/>
      <c r="Q158" s="16"/>
      <c r="R158" s="16"/>
      <c r="S158" s="16"/>
      <c r="T158" s="23"/>
      <c r="U158" s="23"/>
      <c r="V158" s="24"/>
      <c r="W158" s="18"/>
      <c r="X158" s="25" t="s">
        <v>9</v>
      </c>
      <c r="Y158" s="26"/>
      <c r="Z158" s="27"/>
    </row>
    <row r="159" spans="1:26" ht="15.6" x14ac:dyDescent="0.3">
      <c r="A159" s="53" t="s">
        <v>337</v>
      </c>
      <c r="B159" s="39" t="s">
        <v>338</v>
      </c>
      <c r="C159" s="24" t="s">
        <v>29</v>
      </c>
      <c r="D159" s="18"/>
      <c r="E159" s="19"/>
      <c r="F159" s="17">
        <v>40</v>
      </c>
      <c r="G159" s="17"/>
      <c r="H159" s="16">
        <v>5.5</v>
      </c>
      <c r="I159" s="16"/>
      <c r="J159" s="16"/>
      <c r="K159" s="16"/>
      <c r="L159" s="16"/>
      <c r="M159" s="21"/>
      <c r="N159" s="16">
        <f>F159*(H159+I159+J159+K159+L159+M159)</f>
        <v>220</v>
      </c>
      <c r="O159" s="16"/>
      <c r="P159" s="16"/>
      <c r="Q159" s="31"/>
      <c r="R159" s="34"/>
      <c r="S159" s="16">
        <f>H159+I159+J159+K159+L159+M159+O159+P159+Q159+R159</f>
        <v>5.5</v>
      </c>
      <c r="T159" s="23">
        <f>S159*2</f>
        <v>11</v>
      </c>
      <c r="U159" s="35">
        <v>11</v>
      </c>
      <c r="V159" s="24"/>
      <c r="W159" s="18"/>
      <c r="X159" s="25" t="s">
        <v>30</v>
      </c>
      <c r="Y159" s="26" t="s">
        <v>31</v>
      </c>
      <c r="Z159" s="27"/>
    </row>
    <row r="160" spans="1:26" ht="15.6" x14ac:dyDescent="0.3">
      <c r="A160" s="50" t="s">
        <v>339</v>
      </c>
      <c r="B160" s="50"/>
      <c r="C160" s="24" t="s">
        <v>69</v>
      </c>
      <c r="D160" s="18" t="s">
        <v>217</v>
      </c>
      <c r="E160" s="19" t="s">
        <v>218</v>
      </c>
      <c r="F160" s="24">
        <v>36</v>
      </c>
      <c r="G160" s="24"/>
      <c r="H160" s="31"/>
      <c r="I160" s="31"/>
      <c r="J160" s="16"/>
      <c r="K160" s="16"/>
      <c r="L160" s="16"/>
      <c r="M160" s="21"/>
      <c r="N160" s="16"/>
      <c r="O160" s="16"/>
      <c r="P160" s="16">
        <v>7.0000000000000007E-2</v>
      </c>
      <c r="Q160" s="31">
        <v>0.1</v>
      </c>
      <c r="R160" s="34">
        <v>0.1</v>
      </c>
      <c r="S160" s="16"/>
      <c r="T160" s="35"/>
      <c r="U160" s="35">
        <v>5</v>
      </c>
      <c r="V160" s="24"/>
      <c r="W160" s="18"/>
      <c r="X160" s="25" t="s">
        <v>71</v>
      </c>
      <c r="Y160" s="26" t="s">
        <v>72</v>
      </c>
      <c r="Z160" s="38"/>
    </row>
    <row r="161" spans="1:26" ht="15.6" x14ac:dyDescent="0.3">
      <c r="A161" s="15" t="s">
        <v>340</v>
      </c>
      <c r="B161" s="39" t="s">
        <v>341</v>
      </c>
      <c r="C161" s="17" t="s">
        <v>7</v>
      </c>
      <c r="D161" s="19" t="s">
        <v>90</v>
      </c>
      <c r="E161" s="19"/>
      <c r="F161" s="20">
        <v>6</v>
      </c>
      <c r="G161" s="17"/>
      <c r="H161" s="16"/>
      <c r="I161" s="16"/>
      <c r="J161" s="16"/>
      <c r="K161" s="16"/>
      <c r="L161" s="16"/>
      <c r="M161" s="21"/>
      <c r="N161" s="16"/>
      <c r="O161" s="16"/>
      <c r="P161" s="22"/>
      <c r="Q161" s="16"/>
      <c r="R161" s="16"/>
      <c r="S161" s="16"/>
      <c r="T161" s="80"/>
      <c r="U161" s="80"/>
      <c r="V161" s="24"/>
      <c r="W161" s="18"/>
      <c r="X161" s="25" t="s">
        <v>16</v>
      </c>
      <c r="Y161" s="26"/>
      <c r="Z161" s="38"/>
    </row>
    <row r="162" spans="1:26" ht="15.6" x14ac:dyDescent="0.3">
      <c r="A162" s="15" t="s">
        <v>342</v>
      </c>
      <c r="B162" s="39" t="s">
        <v>343</v>
      </c>
      <c r="C162" s="17" t="s">
        <v>69</v>
      </c>
      <c r="D162" s="18" t="s">
        <v>161</v>
      </c>
      <c r="E162" s="19" t="s">
        <v>162</v>
      </c>
      <c r="F162" s="17">
        <v>16</v>
      </c>
      <c r="G162" s="17"/>
      <c r="H162" s="16"/>
      <c r="I162" s="16"/>
      <c r="J162" s="16"/>
      <c r="K162" s="16"/>
      <c r="L162" s="16"/>
      <c r="M162" s="21"/>
      <c r="N162" s="16"/>
      <c r="O162" s="16"/>
      <c r="P162" s="22">
        <v>7.0000000000000007E-2</v>
      </c>
      <c r="Q162" s="16">
        <v>0.13</v>
      </c>
      <c r="R162" s="16">
        <v>0.5</v>
      </c>
      <c r="S162" s="16"/>
      <c r="T162" s="23"/>
      <c r="U162" s="23">
        <v>5</v>
      </c>
      <c r="V162" s="24" t="s">
        <v>163</v>
      </c>
      <c r="W162" s="18">
        <f>F162/15</f>
        <v>1.0666666666666667</v>
      </c>
      <c r="X162" s="25" t="s">
        <v>71</v>
      </c>
      <c r="Y162" s="26" t="s">
        <v>164</v>
      </c>
      <c r="Z162" s="38"/>
    </row>
    <row r="163" spans="1:26" ht="15.6" x14ac:dyDescent="0.3">
      <c r="A163" s="15" t="s">
        <v>344</v>
      </c>
      <c r="B163" s="86" t="s">
        <v>345</v>
      </c>
      <c r="C163" s="17" t="s">
        <v>69</v>
      </c>
      <c r="D163" s="18" t="s">
        <v>161</v>
      </c>
      <c r="E163" s="19" t="s">
        <v>162</v>
      </c>
      <c r="F163" s="17">
        <v>24</v>
      </c>
      <c r="G163" s="17"/>
      <c r="H163" s="16"/>
      <c r="I163" s="16"/>
      <c r="J163" s="16"/>
      <c r="K163" s="16"/>
      <c r="L163" s="16"/>
      <c r="M163" s="21"/>
      <c r="N163" s="16"/>
      <c r="O163" s="16"/>
      <c r="P163" s="22">
        <v>7.0000000000000007E-2</v>
      </c>
      <c r="Q163" s="34">
        <v>0.13</v>
      </c>
      <c r="R163" s="16">
        <v>0.5</v>
      </c>
      <c r="S163" s="16"/>
      <c r="T163" s="23"/>
      <c r="U163" s="23">
        <v>5</v>
      </c>
      <c r="V163" s="24" t="s">
        <v>163</v>
      </c>
      <c r="W163" s="18">
        <f>F163/15</f>
        <v>1.6</v>
      </c>
      <c r="X163" s="25" t="s">
        <v>71</v>
      </c>
      <c r="Y163" s="26" t="s">
        <v>164</v>
      </c>
      <c r="Z163" s="27"/>
    </row>
    <row r="164" spans="1:26" ht="15.6" x14ac:dyDescent="0.3">
      <c r="A164" s="15" t="s">
        <v>346</v>
      </c>
      <c r="B164" s="15" t="s">
        <v>347</v>
      </c>
      <c r="C164" s="17" t="s">
        <v>7</v>
      </c>
      <c r="D164" s="18" t="s">
        <v>90</v>
      </c>
      <c r="E164" s="19"/>
      <c r="F164" s="20">
        <v>8</v>
      </c>
      <c r="G164" s="17"/>
      <c r="H164" s="16"/>
      <c r="I164" s="16"/>
      <c r="J164" s="16"/>
      <c r="K164" s="16"/>
      <c r="L164" s="16"/>
      <c r="M164" s="21"/>
      <c r="N164" s="16"/>
      <c r="O164" s="16"/>
      <c r="P164" s="16"/>
      <c r="Q164" s="16"/>
      <c r="R164" s="34"/>
      <c r="S164" s="16"/>
      <c r="T164" s="35"/>
      <c r="U164" s="35"/>
      <c r="V164" s="24"/>
      <c r="W164" s="18"/>
      <c r="X164" s="75" t="s">
        <v>172</v>
      </c>
      <c r="Y164" s="26"/>
      <c r="Z164" s="38"/>
    </row>
    <row r="165" spans="1:26" ht="15.6" x14ac:dyDescent="0.3">
      <c r="A165" s="15" t="s">
        <v>348</v>
      </c>
      <c r="B165" s="16"/>
      <c r="C165" s="17" t="s">
        <v>7</v>
      </c>
      <c r="D165" s="19" t="s">
        <v>60</v>
      </c>
      <c r="E165" s="19">
        <v>1</v>
      </c>
      <c r="F165" s="20">
        <v>12</v>
      </c>
      <c r="G165" s="30"/>
      <c r="H165" s="16"/>
      <c r="I165" s="16"/>
      <c r="J165" s="16"/>
      <c r="K165" s="16"/>
      <c r="L165" s="16"/>
      <c r="M165" s="21"/>
      <c r="N165" s="16"/>
      <c r="O165" s="16"/>
      <c r="P165" s="22">
        <v>7.0000000000000007E-2</v>
      </c>
      <c r="Q165" s="31">
        <v>0.5</v>
      </c>
      <c r="R165" s="16"/>
      <c r="S165" s="16"/>
      <c r="T165" s="23"/>
      <c r="U165" s="23"/>
      <c r="V165" s="24" t="s">
        <v>184</v>
      </c>
      <c r="W165" s="18">
        <f>F165/6</f>
        <v>2</v>
      </c>
      <c r="X165" s="25" t="s">
        <v>16</v>
      </c>
      <c r="Y165" s="26"/>
      <c r="Z165" s="27"/>
    </row>
    <row r="166" spans="1:26" ht="15.6" x14ac:dyDescent="0.3">
      <c r="A166" s="50" t="s">
        <v>349</v>
      </c>
      <c r="B166" s="31" t="s">
        <v>350</v>
      </c>
      <c r="C166" s="24" t="s">
        <v>7</v>
      </c>
      <c r="D166" s="18" t="s">
        <v>3</v>
      </c>
      <c r="E166" s="19" t="s">
        <v>4</v>
      </c>
      <c r="F166" s="51">
        <v>1</v>
      </c>
      <c r="G166" s="24"/>
      <c r="H166" s="31"/>
      <c r="I166" s="31"/>
      <c r="J166" s="31"/>
      <c r="K166" s="31"/>
      <c r="L166" s="31"/>
      <c r="M166" s="21"/>
      <c r="N166" s="16"/>
      <c r="O166" s="31"/>
      <c r="P166" s="16"/>
      <c r="Q166" s="16"/>
      <c r="R166" s="31"/>
      <c r="S166" s="16"/>
      <c r="T166" s="35"/>
      <c r="U166" s="35"/>
      <c r="V166" s="24"/>
      <c r="W166" s="18"/>
      <c r="X166" s="25" t="s">
        <v>57</v>
      </c>
      <c r="Y166" s="26"/>
      <c r="Z166" s="38"/>
    </row>
    <row r="167" spans="1:26" ht="15.6" x14ac:dyDescent="0.3">
      <c r="A167" s="15" t="s">
        <v>351</v>
      </c>
      <c r="B167" s="16" t="s">
        <v>352</v>
      </c>
      <c r="C167" s="51" t="s">
        <v>36</v>
      </c>
      <c r="D167" s="18"/>
      <c r="E167" s="19">
        <v>2</v>
      </c>
      <c r="F167" s="20">
        <v>25</v>
      </c>
      <c r="G167" s="24" t="s">
        <v>148</v>
      </c>
      <c r="H167" s="31">
        <v>2.92</v>
      </c>
      <c r="I167" s="31"/>
      <c r="J167" s="31">
        <v>0</v>
      </c>
      <c r="K167" s="31">
        <v>0.2</v>
      </c>
      <c r="L167" s="31"/>
      <c r="M167" s="21">
        <v>0.2</v>
      </c>
      <c r="N167" s="16">
        <f>F167*(H167+I167+J167+K167+L167+M167)</f>
        <v>83</v>
      </c>
      <c r="O167" s="31"/>
      <c r="P167" s="16"/>
      <c r="Q167" s="31"/>
      <c r="R167" s="16">
        <v>0.5</v>
      </c>
      <c r="S167" s="16">
        <f>H167+I167+J167+K167+L167+M167+O167+P167+Q167+R167</f>
        <v>3.8200000000000003</v>
      </c>
      <c r="T167" s="23">
        <f>S167*3</f>
        <v>11.46</v>
      </c>
      <c r="U167" s="35">
        <v>12</v>
      </c>
      <c r="V167" s="24" t="s">
        <v>20</v>
      </c>
      <c r="W167" s="18">
        <f>F167/6</f>
        <v>4.166666666666667</v>
      </c>
      <c r="X167" s="25" t="s">
        <v>31</v>
      </c>
      <c r="Y167" s="26"/>
      <c r="Z167" s="38" t="s">
        <v>107</v>
      </c>
    </row>
    <row r="168" spans="1:26" ht="15.6" x14ac:dyDescent="0.3">
      <c r="A168" s="15" t="s">
        <v>353</v>
      </c>
      <c r="B168" s="31" t="s">
        <v>354</v>
      </c>
      <c r="C168" s="24" t="s">
        <v>36</v>
      </c>
      <c r="D168" s="18"/>
      <c r="E168" s="19">
        <v>2</v>
      </c>
      <c r="F168" s="51">
        <v>20</v>
      </c>
      <c r="G168" s="24">
        <v>20</v>
      </c>
      <c r="H168" s="31">
        <v>2.92</v>
      </c>
      <c r="I168" s="31"/>
      <c r="J168" s="31">
        <v>0</v>
      </c>
      <c r="K168" s="31">
        <v>0.2</v>
      </c>
      <c r="L168" s="31"/>
      <c r="M168" s="21">
        <v>0.2</v>
      </c>
      <c r="N168" s="16">
        <f>F168*(H168+I168+J168+K168+L168+M168)</f>
        <v>66.400000000000006</v>
      </c>
      <c r="O168" s="31"/>
      <c r="P168" s="16"/>
      <c r="Q168" s="31"/>
      <c r="R168" s="16">
        <v>0.5</v>
      </c>
      <c r="S168" s="16">
        <f>H168+I168+J168+K168+L168+M168+O168+P168+Q168+R168</f>
        <v>3.8200000000000003</v>
      </c>
      <c r="T168" s="23">
        <f>S168*3</f>
        <v>11.46</v>
      </c>
      <c r="U168" s="35">
        <v>12</v>
      </c>
      <c r="V168" s="87" t="s">
        <v>20</v>
      </c>
      <c r="W168" s="18">
        <f>F168/6</f>
        <v>3.3333333333333335</v>
      </c>
      <c r="X168" s="25" t="s">
        <v>16</v>
      </c>
      <c r="Y168" s="26"/>
      <c r="Z168" s="38" t="s">
        <v>107</v>
      </c>
    </row>
    <row r="169" spans="1:26" ht="15.6" x14ac:dyDescent="0.3">
      <c r="A169" s="50" t="s">
        <v>355</v>
      </c>
      <c r="B169" s="16" t="s">
        <v>356</v>
      </c>
      <c r="C169" s="17" t="s">
        <v>36</v>
      </c>
      <c r="D169" s="19"/>
      <c r="E169" s="19">
        <v>2</v>
      </c>
      <c r="F169" s="17">
        <v>20</v>
      </c>
      <c r="G169" s="17">
        <v>20</v>
      </c>
      <c r="H169" s="16">
        <v>3.22</v>
      </c>
      <c r="I169" s="16"/>
      <c r="J169" s="16">
        <v>0.35</v>
      </c>
      <c r="K169" s="16">
        <v>0</v>
      </c>
      <c r="L169" s="16">
        <v>0.31</v>
      </c>
      <c r="M169" s="21">
        <v>0.2</v>
      </c>
      <c r="N169" s="16">
        <f>F169*(H169+I169+J169+K169+L169+M169)</f>
        <v>81.599999999999994</v>
      </c>
      <c r="O169" s="16"/>
      <c r="P169" s="22"/>
      <c r="Q169" s="31"/>
      <c r="R169" s="31">
        <v>0.53</v>
      </c>
      <c r="S169" s="16">
        <f>H169+I169+J169+K169+L169+M169+O169+P169+Q169+R169</f>
        <v>4.6100000000000003</v>
      </c>
      <c r="T169" s="23">
        <f>S169*3</f>
        <v>13.830000000000002</v>
      </c>
      <c r="U169" s="23">
        <v>12</v>
      </c>
      <c r="V169" s="24" t="s">
        <v>42</v>
      </c>
      <c r="W169" s="18">
        <f>F169/4</f>
        <v>5</v>
      </c>
      <c r="X169" s="25" t="s">
        <v>16</v>
      </c>
      <c r="Y169" s="26"/>
      <c r="Z169" s="27" t="s">
        <v>107</v>
      </c>
    </row>
    <row r="170" spans="1:26" ht="15.6" x14ac:dyDescent="0.3">
      <c r="A170" s="15" t="s">
        <v>357</v>
      </c>
      <c r="B170" s="48" t="s">
        <v>358</v>
      </c>
      <c r="C170" s="24" t="s">
        <v>29</v>
      </c>
      <c r="D170" s="18"/>
      <c r="E170" s="19"/>
      <c r="F170" s="20">
        <v>30</v>
      </c>
      <c r="G170" s="17"/>
      <c r="H170" s="48">
        <v>3.5</v>
      </c>
      <c r="I170" s="48"/>
      <c r="J170" s="16"/>
      <c r="K170" s="16"/>
      <c r="L170" s="16"/>
      <c r="M170" s="21"/>
      <c r="N170" s="16">
        <f>F170*(H170+I170+J170+K170+L170+M170)</f>
        <v>105</v>
      </c>
      <c r="O170" s="16"/>
      <c r="P170" s="16"/>
      <c r="Q170" s="31"/>
      <c r="R170" s="34"/>
      <c r="S170" s="16">
        <f>H170+I170+J170+K170+L170+M170+O170+P170+Q170+R170</f>
        <v>3.5</v>
      </c>
      <c r="T170" s="23">
        <f>S170*2</f>
        <v>7</v>
      </c>
      <c r="U170" s="35">
        <v>7</v>
      </c>
      <c r="V170" s="24"/>
      <c r="W170" s="18"/>
      <c r="X170" s="25" t="s">
        <v>30</v>
      </c>
      <c r="Y170" s="26" t="s">
        <v>31</v>
      </c>
      <c r="Z170" s="27"/>
    </row>
    <row r="171" spans="1:26" ht="15.6" x14ac:dyDescent="0.3">
      <c r="A171" s="15" t="s">
        <v>359</v>
      </c>
      <c r="B171" s="16" t="s">
        <v>360</v>
      </c>
      <c r="C171" s="17" t="s">
        <v>2</v>
      </c>
      <c r="D171" s="18" t="s">
        <v>3</v>
      </c>
      <c r="E171" s="19" t="s">
        <v>4</v>
      </c>
      <c r="F171" s="17">
        <v>4</v>
      </c>
      <c r="G171" s="17"/>
      <c r="H171" s="16"/>
      <c r="I171" s="16"/>
      <c r="J171" s="16"/>
      <c r="K171" s="16"/>
      <c r="L171" s="16"/>
      <c r="M171" s="21"/>
      <c r="N171" s="16"/>
      <c r="O171" s="16"/>
      <c r="P171" s="16"/>
      <c r="Q171" s="31"/>
      <c r="R171" s="34"/>
      <c r="S171" s="16"/>
      <c r="T171" s="35"/>
      <c r="U171" s="35"/>
      <c r="V171" s="24"/>
      <c r="W171" s="18"/>
      <c r="X171" s="25" t="s">
        <v>5</v>
      </c>
      <c r="Y171" s="26"/>
      <c r="Z171" s="27"/>
    </row>
    <row r="172" spans="1:26" ht="15.6" x14ac:dyDescent="0.3">
      <c r="A172" s="15" t="s">
        <v>361</v>
      </c>
      <c r="B172" s="16" t="s">
        <v>362</v>
      </c>
      <c r="C172" s="17" t="s">
        <v>15</v>
      </c>
      <c r="D172" s="18"/>
      <c r="E172" s="19">
        <v>2</v>
      </c>
      <c r="F172" s="20">
        <v>21</v>
      </c>
      <c r="G172" s="17">
        <v>21</v>
      </c>
      <c r="H172" s="16">
        <v>3.35</v>
      </c>
      <c r="I172" s="16"/>
      <c r="J172" s="16">
        <v>0.25</v>
      </c>
      <c r="K172" s="16">
        <v>0.18</v>
      </c>
      <c r="L172" s="16"/>
      <c r="M172" s="21">
        <v>0.26</v>
      </c>
      <c r="N172" s="16">
        <f t="shared" ref="N172:N179" si="10">F172*(H172+I172+J172+K172+L172+M172)</f>
        <v>84.84</v>
      </c>
      <c r="O172" s="16"/>
      <c r="P172" s="22"/>
      <c r="Q172" s="16"/>
      <c r="R172" s="16">
        <v>0.5</v>
      </c>
      <c r="S172" s="16">
        <f t="shared" ref="S172:S179" si="11">H172+I172+J172+K172+L172+M172+O172+P172+Q172+R172</f>
        <v>4.54</v>
      </c>
      <c r="T172" s="23">
        <f t="shared" ref="T172:T179" si="12">S172*3</f>
        <v>13.620000000000001</v>
      </c>
      <c r="U172" s="23">
        <v>16</v>
      </c>
      <c r="V172" s="24" t="s">
        <v>20</v>
      </c>
      <c r="W172" s="18">
        <f>F172/6</f>
        <v>3.5</v>
      </c>
      <c r="X172" s="25" t="s">
        <v>172</v>
      </c>
      <c r="Y172" s="26"/>
      <c r="Z172" s="27" t="s">
        <v>363</v>
      </c>
    </row>
    <row r="173" spans="1:26" ht="15.6" x14ac:dyDescent="0.3">
      <c r="A173" s="50" t="s">
        <v>364</v>
      </c>
      <c r="B173" s="67" t="s">
        <v>365</v>
      </c>
      <c r="C173" s="24" t="s">
        <v>36</v>
      </c>
      <c r="D173" s="18"/>
      <c r="E173" s="19">
        <v>2</v>
      </c>
      <c r="F173" s="20">
        <v>25</v>
      </c>
      <c r="G173" s="24" t="s">
        <v>148</v>
      </c>
      <c r="H173" s="31">
        <v>4.6900000000000004</v>
      </c>
      <c r="I173" s="31"/>
      <c r="J173" s="31">
        <v>0.26</v>
      </c>
      <c r="K173" s="31">
        <v>0.2</v>
      </c>
      <c r="L173" s="31"/>
      <c r="M173" s="21">
        <v>0.2</v>
      </c>
      <c r="N173" s="16">
        <f t="shared" si="10"/>
        <v>133.75</v>
      </c>
      <c r="O173" s="31"/>
      <c r="P173" s="16"/>
      <c r="Q173" s="31"/>
      <c r="R173" s="16">
        <v>0.5</v>
      </c>
      <c r="S173" s="16">
        <f t="shared" si="11"/>
        <v>5.8500000000000005</v>
      </c>
      <c r="T173" s="23">
        <f t="shared" si="12"/>
        <v>17.55</v>
      </c>
      <c r="U173" s="35">
        <v>16</v>
      </c>
      <c r="V173" s="24" t="s">
        <v>20</v>
      </c>
      <c r="W173" s="18">
        <f>F173/6</f>
        <v>4.166666666666667</v>
      </c>
      <c r="X173" s="25" t="s">
        <v>172</v>
      </c>
      <c r="Y173" s="26"/>
      <c r="Z173" s="27" t="s">
        <v>366</v>
      </c>
    </row>
    <row r="174" spans="1:26" ht="15.6" x14ac:dyDescent="0.3">
      <c r="A174" s="50" t="s">
        <v>367</v>
      </c>
      <c r="B174" s="67" t="s">
        <v>368</v>
      </c>
      <c r="C174" s="24" t="s">
        <v>36</v>
      </c>
      <c r="D174" s="18"/>
      <c r="E174" s="19">
        <v>2</v>
      </c>
      <c r="F174" s="20">
        <v>25</v>
      </c>
      <c r="G174" s="24" t="s">
        <v>148</v>
      </c>
      <c r="H174" s="31">
        <v>4.6900000000000004</v>
      </c>
      <c r="I174" s="31"/>
      <c r="J174" s="31">
        <v>0.26</v>
      </c>
      <c r="K174" s="31">
        <v>0.2</v>
      </c>
      <c r="L174" s="31"/>
      <c r="M174" s="21">
        <v>0.2</v>
      </c>
      <c r="N174" s="16">
        <f t="shared" si="10"/>
        <v>133.75</v>
      </c>
      <c r="O174" s="31"/>
      <c r="P174" s="16"/>
      <c r="Q174" s="31"/>
      <c r="R174" s="16">
        <v>0.5</v>
      </c>
      <c r="S174" s="16">
        <f t="shared" si="11"/>
        <v>5.8500000000000005</v>
      </c>
      <c r="T174" s="23">
        <f t="shared" si="12"/>
        <v>17.55</v>
      </c>
      <c r="U174" s="35">
        <v>16</v>
      </c>
      <c r="V174" s="24" t="s">
        <v>20</v>
      </c>
      <c r="W174" s="18">
        <f>F174/6</f>
        <v>4.166666666666667</v>
      </c>
      <c r="X174" s="25" t="s">
        <v>172</v>
      </c>
      <c r="Y174" s="26"/>
      <c r="Z174" s="27" t="s">
        <v>369</v>
      </c>
    </row>
    <row r="175" spans="1:26" ht="15.6" x14ac:dyDescent="0.3">
      <c r="A175" s="50" t="s">
        <v>370</v>
      </c>
      <c r="B175" s="31" t="s">
        <v>371</v>
      </c>
      <c r="C175" s="24" t="s">
        <v>36</v>
      </c>
      <c r="D175" s="18"/>
      <c r="E175" s="19">
        <v>2</v>
      </c>
      <c r="F175" s="51">
        <v>25</v>
      </c>
      <c r="G175" s="24" t="s">
        <v>148</v>
      </c>
      <c r="H175" s="31">
        <v>4.9000000000000004</v>
      </c>
      <c r="I175" s="31"/>
      <c r="J175" s="31">
        <v>0.53</v>
      </c>
      <c r="K175" s="31">
        <v>0</v>
      </c>
      <c r="L175" s="31">
        <v>0.31</v>
      </c>
      <c r="M175" s="21">
        <v>0.2</v>
      </c>
      <c r="N175" s="16">
        <f t="shared" si="10"/>
        <v>148.5</v>
      </c>
      <c r="O175" s="31"/>
      <c r="P175" s="16"/>
      <c r="Q175" s="31"/>
      <c r="R175" s="31">
        <v>0.53</v>
      </c>
      <c r="S175" s="16">
        <f t="shared" si="11"/>
        <v>6.4700000000000006</v>
      </c>
      <c r="T175" s="23">
        <f t="shared" si="12"/>
        <v>19.410000000000004</v>
      </c>
      <c r="U175" s="35">
        <v>18</v>
      </c>
      <c r="V175" s="24" t="s">
        <v>42</v>
      </c>
      <c r="W175" s="18">
        <f>F175/4</f>
        <v>6.25</v>
      </c>
      <c r="X175" s="25" t="s">
        <v>172</v>
      </c>
      <c r="Y175" s="26"/>
      <c r="Z175" s="27" t="s">
        <v>369</v>
      </c>
    </row>
    <row r="176" spans="1:26" ht="15.6" x14ac:dyDescent="0.3">
      <c r="A176" s="15" t="s">
        <v>372</v>
      </c>
      <c r="B176" s="36" t="s">
        <v>373</v>
      </c>
      <c r="C176" s="17" t="s">
        <v>15</v>
      </c>
      <c r="D176" s="19"/>
      <c r="E176" s="19">
        <v>2</v>
      </c>
      <c r="F176" s="17">
        <v>21</v>
      </c>
      <c r="G176" s="24">
        <v>21</v>
      </c>
      <c r="H176" s="31">
        <v>3.25</v>
      </c>
      <c r="I176" s="31"/>
      <c r="J176" s="31">
        <v>0.25</v>
      </c>
      <c r="K176" s="31">
        <v>0.18</v>
      </c>
      <c r="L176" s="31"/>
      <c r="M176" s="21">
        <v>0.26</v>
      </c>
      <c r="N176" s="16">
        <f t="shared" si="10"/>
        <v>82.740000000000009</v>
      </c>
      <c r="O176" s="31"/>
      <c r="P176" s="22"/>
      <c r="Q176" s="31"/>
      <c r="R176" s="16">
        <v>0.5</v>
      </c>
      <c r="S176" s="16">
        <f t="shared" si="11"/>
        <v>4.4400000000000004</v>
      </c>
      <c r="T176" s="23">
        <f t="shared" si="12"/>
        <v>13.32</v>
      </c>
      <c r="U176" s="23">
        <v>16</v>
      </c>
      <c r="V176" s="24" t="s">
        <v>20</v>
      </c>
      <c r="W176" s="18">
        <f>F176/6</f>
        <v>3.5</v>
      </c>
      <c r="X176" s="25" t="s">
        <v>172</v>
      </c>
      <c r="Y176" s="26"/>
      <c r="Z176" s="27" t="s">
        <v>363</v>
      </c>
    </row>
    <row r="177" spans="1:26" ht="15.6" x14ac:dyDescent="0.3">
      <c r="A177" s="50" t="s">
        <v>374</v>
      </c>
      <c r="B177" s="31" t="s">
        <v>375</v>
      </c>
      <c r="C177" s="24" t="s">
        <v>36</v>
      </c>
      <c r="D177" s="18"/>
      <c r="E177" s="19">
        <v>1</v>
      </c>
      <c r="F177" s="51">
        <v>25</v>
      </c>
      <c r="G177" s="24">
        <v>25</v>
      </c>
      <c r="H177" s="31">
        <v>3.29</v>
      </c>
      <c r="I177" s="31"/>
      <c r="J177" s="31">
        <v>0</v>
      </c>
      <c r="K177" s="16">
        <v>0.2</v>
      </c>
      <c r="L177" s="31"/>
      <c r="M177" s="21">
        <v>0.2</v>
      </c>
      <c r="N177" s="16">
        <f t="shared" si="10"/>
        <v>92.250000000000014</v>
      </c>
      <c r="O177" s="31"/>
      <c r="P177" s="16"/>
      <c r="Q177" s="31"/>
      <c r="R177" s="16">
        <v>0.5</v>
      </c>
      <c r="S177" s="16">
        <f t="shared" si="11"/>
        <v>4.1900000000000004</v>
      </c>
      <c r="T177" s="23">
        <f t="shared" si="12"/>
        <v>12.57</v>
      </c>
      <c r="U177" s="35">
        <v>13</v>
      </c>
      <c r="V177" s="24" t="s">
        <v>20</v>
      </c>
      <c r="W177" s="18">
        <f>F177/6</f>
        <v>4.166666666666667</v>
      </c>
      <c r="X177" s="25" t="s">
        <v>31</v>
      </c>
      <c r="Y177" s="26"/>
      <c r="Z177" s="38" t="s">
        <v>376</v>
      </c>
    </row>
    <row r="178" spans="1:26" ht="15.6" x14ac:dyDescent="0.3">
      <c r="A178" s="50" t="s">
        <v>377</v>
      </c>
      <c r="B178" s="31" t="s">
        <v>378</v>
      </c>
      <c r="C178" s="24" t="s">
        <v>36</v>
      </c>
      <c r="D178" s="18"/>
      <c r="E178" s="19">
        <v>1</v>
      </c>
      <c r="F178" s="20">
        <v>25</v>
      </c>
      <c r="G178" s="24" t="s">
        <v>148</v>
      </c>
      <c r="H178" s="31">
        <v>3.22</v>
      </c>
      <c r="I178" s="31"/>
      <c r="J178" s="31">
        <v>0.13</v>
      </c>
      <c r="K178" s="31">
        <v>0.2</v>
      </c>
      <c r="L178" s="31"/>
      <c r="M178" s="21">
        <v>0.2</v>
      </c>
      <c r="N178" s="16">
        <f t="shared" si="10"/>
        <v>93.750000000000014</v>
      </c>
      <c r="O178" s="31"/>
      <c r="P178" s="16"/>
      <c r="Q178" s="31"/>
      <c r="R178" s="16">
        <v>0.5</v>
      </c>
      <c r="S178" s="16">
        <f t="shared" si="11"/>
        <v>4.25</v>
      </c>
      <c r="T178" s="23">
        <f t="shared" si="12"/>
        <v>12.75</v>
      </c>
      <c r="U178" s="35">
        <v>13</v>
      </c>
      <c r="V178" s="24" t="s">
        <v>20</v>
      </c>
      <c r="W178" s="18">
        <f>F178/6</f>
        <v>4.166666666666667</v>
      </c>
      <c r="X178" s="25" t="s">
        <v>31</v>
      </c>
      <c r="Y178" s="77"/>
      <c r="Z178" s="27" t="s">
        <v>376</v>
      </c>
    </row>
    <row r="179" spans="1:26" ht="15.6" x14ac:dyDescent="0.3">
      <c r="A179" s="50" t="s">
        <v>379</v>
      </c>
      <c r="B179" s="31" t="s">
        <v>380</v>
      </c>
      <c r="C179" s="24" t="s">
        <v>36</v>
      </c>
      <c r="D179" s="18"/>
      <c r="E179" s="19">
        <v>1</v>
      </c>
      <c r="F179" s="20">
        <v>25</v>
      </c>
      <c r="G179" s="24" t="s">
        <v>148</v>
      </c>
      <c r="H179" s="31">
        <v>3.4</v>
      </c>
      <c r="I179" s="31"/>
      <c r="J179" s="31">
        <v>0.48</v>
      </c>
      <c r="K179" s="31">
        <v>0</v>
      </c>
      <c r="L179" s="31">
        <v>0.31</v>
      </c>
      <c r="M179" s="21">
        <v>0.2</v>
      </c>
      <c r="N179" s="16">
        <f t="shared" si="10"/>
        <v>109.74999999999999</v>
      </c>
      <c r="O179" s="31"/>
      <c r="P179" s="22"/>
      <c r="Q179" s="16"/>
      <c r="R179" s="31">
        <v>0.53</v>
      </c>
      <c r="S179" s="16">
        <f t="shared" si="11"/>
        <v>4.92</v>
      </c>
      <c r="T179" s="23">
        <f t="shared" si="12"/>
        <v>14.76</v>
      </c>
      <c r="U179" s="35">
        <v>13</v>
      </c>
      <c r="V179" s="24" t="s">
        <v>42</v>
      </c>
      <c r="W179" s="18">
        <f>F179/4</f>
        <v>6.25</v>
      </c>
      <c r="X179" s="25" t="s">
        <v>31</v>
      </c>
      <c r="Y179" s="26"/>
      <c r="Z179" s="27" t="s">
        <v>376</v>
      </c>
    </row>
    <row r="180" spans="1:26" ht="15.6" x14ac:dyDescent="0.3">
      <c r="A180" s="59" t="s">
        <v>381</v>
      </c>
      <c r="B180" s="43" t="s">
        <v>382</v>
      </c>
      <c r="C180" s="41" t="s">
        <v>7</v>
      </c>
      <c r="D180" s="18" t="s">
        <v>10</v>
      </c>
      <c r="E180" s="19"/>
      <c r="F180" s="42">
        <v>6</v>
      </c>
      <c r="G180" s="41"/>
      <c r="H180" s="43"/>
      <c r="I180" s="43"/>
      <c r="J180" s="43"/>
      <c r="K180" s="43"/>
      <c r="L180" s="43"/>
      <c r="M180" s="44"/>
      <c r="N180" s="43"/>
      <c r="O180" s="43"/>
      <c r="P180" s="43"/>
      <c r="Q180" s="44"/>
      <c r="R180" s="43"/>
      <c r="S180" s="43"/>
      <c r="T180" s="45"/>
      <c r="U180" s="45"/>
      <c r="V180" s="24"/>
      <c r="W180" s="18"/>
      <c r="X180" s="25" t="s">
        <v>16</v>
      </c>
      <c r="Y180" s="29"/>
      <c r="Z180" s="27"/>
    </row>
    <row r="181" spans="1:26" ht="15.6" x14ac:dyDescent="0.3">
      <c r="A181" s="50" t="s">
        <v>383</v>
      </c>
      <c r="B181" s="31" t="s">
        <v>384</v>
      </c>
      <c r="C181" s="24" t="s">
        <v>7</v>
      </c>
      <c r="D181" s="18" t="s">
        <v>3</v>
      </c>
      <c r="E181" s="19" t="s">
        <v>4</v>
      </c>
      <c r="F181" s="51">
        <v>15</v>
      </c>
      <c r="G181" s="24"/>
      <c r="H181" s="31"/>
      <c r="I181" s="31"/>
      <c r="J181" s="31"/>
      <c r="K181" s="31"/>
      <c r="L181" s="31"/>
      <c r="M181" s="21"/>
      <c r="N181" s="16"/>
      <c r="O181" s="31"/>
      <c r="P181" s="16"/>
      <c r="Q181" s="16"/>
      <c r="R181" s="31"/>
      <c r="S181" s="16"/>
      <c r="T181" s="35"/>
      <c r="U181" s="35"/>
      <c r="V181" s="24"/>
      <c r="W181" s="18"/>
      <c r="X181" s="25" t="s">
        <v>9</v>
      </c>
      <c r="Y181" s="26"/>
      <c r="Z181" s="38"/>
    </row>
    <row r="182" spans="1:26" ht="15.6" x14ac:dyDescent="0.3">
      <c r="A182" s="15" t="s">
        <v>385</v>
      </c>
      <c r="B182" s="16" t="s">
        <v>386</v>
      </c>
      <c r="C182" s="24" t="s">
        <v>7</v>
      </c>
      <c r="D182" s="18" t="s">
        <v>93</v>
      </c>
      <c r="E182" s="19"/>
      <c r="F182" s="17">
        <v>6</v>
      </c>
      <c r="G182" s="47"/>
      <c r="H182" s="16"/>
      <c r="I182" s="16"/>
      <c r="J182" s="16"/>
      <c r="K182" s="49"/>
      <c r="L182" s="16"/>
      <c r="M182" s="21"/>
      <c r="N182" s="16"/>
      <c r="O182" s="16"/>
      <c r="P182" s="16"/>
      <c r="Q182" s="31"/>
      <c r="R182" s="16"/>
      <c r="S182" s="16"/>
      <c r="T182" s="35"/>
      <c r="U182" s="35"/>
      <c r="V182" s="24"/>
      <c r="W182" s="18"/>
      <c r="X182" s="25" t="s">
        <v>57</v>
      </c>
      <c r="Y182" s="26"/>
      <c r="Z182" s="38"/>
    </row>
    <row r="183" spans="1:26" ht="15.6" x14ac:dyDescent="0.3">
      <c r="A183" s="50" t="s">
        <v>385</v>
      </c>
      <c r="B183" s="16" t="s">
        <v>386</v>
      </c>
      <c r="C183" s="17" t="s">
        <v>7</v>
      </c>
      <c r="D183" s="19" t="s">
        <v>3</v>
      </c>
      <c r="E183" s="19" t="s">
        <v>4</v>
      </c>
      <c r="F183" s="17">
        <v>10</v>
      </c>
      <c r="G183" s="17"/>
      <c r="H183" s="16"/>
      <c r="I183" s="16"/>
      <c r="J183" s="16"/>
      <c r="K183" s="16"/>
      <c r="L183" s="16"/>
      <c r="M183" s="21"/>
      <c r="N183" s="16"/>
      <c r="O183" s="16"/>
      <c r="P183" s="22"/>
      <c r="Q183" s="16"/>
      <c r="R183" s="16"/>
      <c r="S183" s="16"/>
      <c r="T183" s="23"/>
      <c r="U183" s="23"/>
      <c r="V183" s="24"/>
      <c r="W183" s="18"/>
      <c r="X183" s="25" t="s">
        <v>9</v>
      </c>
      <c r="Y183" s="26"/>
      <c r="Z183" s="38"/>
    </row>
    <row r="184" spans="1:26" ht="15.6" x14ac:dyDescent="0.3">
      <c r="A184" s="15" t="s">
        <v>385</v>
      </c>
      <c r="B184" s="16" t="s">
        <v>386</v>
      </c>
      <c r="C184" s="17" t="s">
        <v>7</v>
      </c>
      <c r="D184" s="18" t="s">
        <v>8</v>
      </c>
      <c r="E184" s="19"/>
      <c r="F184" s="20">
        <v>3</v>
      </c>
      <c r="G184" s="17"/>
      <c r="H184" s="16"/>
      <c r="I184" s="16"/>
      <c r="J184" s="16"/>
      <c r="K184" s="16"/>
      <c r="L184" s="16"/>
      <c r="M184" s="21"/>
      <c r="N184" s="16"/>
      <c r="O184" s="16"/>
      <c r="P184" s="22"/>
      <c r="Q184" s="21"/>
      <c r="R184" s="16"/>
      <c r="S184" s="16"/>
      <c r="T184" s="23"/>
      <c r="U184" s="23"/>
      <c r="V184" s="24"/>
      <c r="W184" s="18"/>
      <c r="X184" s="25" t="s">
        <v>9</v>
      </c>
      <c r="Y184" s="26"/>
      <c r="Z184" s="27"/>
    </row>
    <row r="185" spans="1:26" ht="15.6" x14ac:dyDescent="0.3">
      <c r="A185" s="15" t="s">
        <v>387</v>
      </c>
      <c r="B185" s="16" t="s">
        <v>388</v>
      </c>
      <c r="C185" s="17" t="s">
        <v>7</v>
      </c>
      <c r="D185" s="18" t="s">
        <v>3</v>
      </c>
      <c r="E185" s="19" t="s">
        <v>4</v>
      </c>
      <c r="F185" s="17">
        <v>6</v>
      </c>
      <c r="G185" s="17"/>
      <c r="H185" s="16"/>
      <c r="I185" s="16"/>
      <c r="J185" s="16"/>
      <c r="K185" s="16"/>
      <c r="L185" s="16"/>
      <c r="M185" s="21"/>
      <c r="N185" s="16"/>
      <c r="O185" s="16"/>
      <c r="P185" s="22"/>
      <c r="Q185" s="31"/>
      <c r="R185" s="31"/>
      <c r="S185" s="16"/>
      <c r="T185" s="23"/>
      <c r="U185" s="23"/>
      <c r="V185" s="24"/>
      <c r="W185" s="18"/>
      <c r="X185" s="25" t="s">
        <v>9</v>
      </c>
      <c r="Y185" s="26"/>
      <c r="Z185" s="27"/>
    </row>
    <row r="186" spans="1:26" ht="15.6" x14ac:dyDescent="0.3">
      <c r="A186" s="15" t="s">
        <v>387</v>
      </c>
      <c r="B186" s="16" t="s">
        <v>388</v>
      </c>
      <c r="C186" s="17" t="s">
        <v>7</v>
      </c>
      <c r="D186" s="18" t="s">
        <v>8</v>
      </c>
      <c r="E186" s="19"/>
      <c r="F186" s="20">
        <v>1</v>
      </c>
      <c r="G186" s="17"/>
      <c r="H186" s="16"/>
      <c r="I186" s="16"/>
      <c r="J186" s="16"/>
      <c r="K186" s="16"/>
      <c r="L186" s="16"/>
      <c r="M186" s="21"/>
      <c r="N186" s="16"/>
      <c r="O186" s="16"/>
      <c r="P186" s="22"/>
      <c r="Q186" s="21"/>
      <c r="R186" s="16"/>
      <c r="S186" s="16"/>
      <c r="T186" s="23"/>
      <c r="U186" s="23"/>
      <c r="V186" s="24"/>
      <c r="W186" s="18"/>
      <c r="X186" s="25" t="s">
        <v>9</v>
      </c>
      <c r="Y186" s="26"/>
      <c r="Z186" s="27"/>
    </row>
    <row r="187" spans="1:26" ht="15.6" x14ac:dyDescent="0.3">
      <c r="A187" s="15" t="s">
        <v>389</v>
      </c>
      <c r="B187" s="16"/>
      <c r="C187" s="17" t="s">
        <v>7</v>
      </c>
      <c r="D187" s="18" t="s">
        <v>198</v>
      </c>
      <c r="E187" s="19"/>
      <c r="F187" s="20">
        <v>12</v>
      </c>
      <c r="G187" s="17"/>
      <c r="H187" s="16"/>
      <c r="I187" s="16"/>
      <c r="J187" s="16"/>
      <c r="K187" s="16"/>
      <c r="L187" s="16"/>
      <c r="M187" s="21"/>
      <c r="N187" s="16"/>
      <c r="O187" s="16"/>
      <c r="P187" s="16"/>
      <c r="Q187" s="21"/>
      <c r="R187" s="16"/>
      <c r="S187" s="16"/>
      <c r="T187" s="23"/>
      <c r="U187" s="23"/>
      <c r="V187" s="24"/>
      <c r="W187" s="18"/>
      <c r="X187" s="25" t="s">
        <v>57</v>
      </c>
      <c r="Y187" s="55"/>
      <c r="Z187" s="38"/>
    </row>
    <row r="188" spans="1:26" ht="15.6" x14ac:dyDescent="0.3">
      <c r="A188" s="15" t="s">
        <v>390</v>
      </c>
      <c r="B188" s="16" t="s">
        <v>391</v>
      </c>
      <c r="C188" s="17" t="s">
        <v>7</v>
      </c>
      <c r="D188" s="18" t="s">
        <v>10</v>
      </c>
      <c r="E188" s="19"/>
      <c r="F188" s="20">
        <v>7</v>
      </c>
      <c r="G188" s="17"/>
      <c r="H188" s="16"/>
      <c r="I188" s="16"/>
      <c r="J188" s="16"/>
      <c r="K188" s="16"/>
      <c r="L188" s="16"/>
      <c r="M188" s="21"/>
      <c r="N188" s="16"/>
      <c r="O188" s="16"/>
      <c r="P188" s="22"/>
      <c r="Q188" s="21"/>
      <c r="R188" s="16"/>
      <c r="S188" s="16"/>
      <c r="T188" s="23"/>
      <c r="U188" s="23"/>
      <c r="V188" s="24"/>
      <c r="W188" s="18"/>
      <c r="X188" s="25" t="s">
        <v>5</v>
      </c>
      <c r="Y188" s="29"/>
      <c r="Z188" s="27"/>
    </row>
    <row r="189" spans="1:26" ht="15.6" x14ac:dyDescent="0.3">
      <c r="A189" s="15" t="s">
        <v>392</v>
      </c>
      <c r="B189" s="16" t="s">
        <v>393</v>
      </c>
      <c r="C189" s="24" t="s">
        <v>29</v>
      </c>
      <c r="D189" s="18"/>
      <c r="E189" s="19"/>
      <c r="F189" s="17">
        <v>45</v>
      </c>
      <c r="G189" s="17"/>
      <c r="H189" s="16">
        <v>3.5</v>
      </c>
      <c r="I189" s="16"/>
      <c r="J189" s="16"/>
      <c r="K189" s="16"/>
      <c r="L189" s="16"/>
      <c r="M189" s="21"/>
      <c r="N189" s="16">
        <f>F189*(H189+I189+J189+K189+L189+M189)</f>
        <v>157.5</v>
      </c>
      <c r="O189" s="16"/>
      <c r="P189" s="16"/>
      <c r="Q189" s="31"/>
      <c r="R189" s="34"/>
      <c r="S189" s="16">
        <f>H189+I189+J189+K189+L189+M189+O189+P189+Q189+R189</f>
        <v>3.5</v>
      </c>
      <c r="T189" s="23">
        <f>S189*2</f>
        <v>7</v>
      </c>
      <c r="U189" s="35">
        <v>7</v>
      </c>
      <c r="V189" s="24"/>
      <c r="W189" s="18"/>
      <c r="X189" s="25" t="s">
        <v>30</v>
      </c>
      <c r="Y189" s="26" t="s">
        <v>31</v>
      </c>
      <c r="Z189" s="27"/>
    </row>
    <row r="190" spans="1:26" ht="15.6" x14ac:dyDescent="0.3">
      <c r="A190" s="15" t="s">
        <v>394</v>
      </c>
      <c r="B190" s="16" t="s">
        <v>395</v>
      </c>
      <c r="C190" s="17" t="s">
        <v>36</v>
      </c>
      <c r="D190" s="18"/>
      <c r="E190" s="19">
        <v>1</v>
      </c>
      <c r="F190" s="20">
        <v>20</v>
      </c>
      <c r="G190" s="17">
        <v>20</v>
      </c>
      <c r="H190" s="16">
        <v>3.88</v>
      </c>
      <c r="I190" s="16"/>
      <c r="J190" s="16">
        <v>0.26</v>
      </c>
      <c r="K190" s="16">
        <v>0.2</v>
      </c>
      <c r="L190" s="16"/>
      <c r="M190" s="21">
        <v>0.2</v>
      </c>
      <c r="N190" s="16">
        <f>F190*(H190+I190+J190+K190+L190+M190)</f>
        <v>90.8</v>
      </c>
      <c r="O190" s="16"/>
      <c r="P190" s="22"/>
      <c r="Q190" s="21"/>
      <c r="R190" s="16">
        <v>0.5</v>
      </c>
      <c r="S190" s="16">
        <f>H190+I190+J190+K190+L190+M190+O190+P190+Q190+R190</f>
        <v>5.04</v>
      </c>
      <c r="T190" s="23">
        <f>S190*3</f>
        <v>15.120000000000001</v>
      </c>
      <c r="U190" s="23">
        <v>15</v>
      </c>
      <c r="V190" s="24" t="s">
        <v>20</v>
      </c>
      <c r="W190" s="18">
        <f>F190/6</f>
        <v>3.3333333333333335</v>
      </c>
      <c r="X190" s="25" t="s">
        <v>57</v>
      </c>
      <c r="Y190" s="26"/>
      <c r="Z190" s="27" t="s">
        <v>396</v>
      </c>
    </row>
    <row r="191" spans="1:26" ht="15.6" x14ac:dyDescent="0.3">
      <c r="A191" s="15" t="s">
        <v>397</v>
      </c>
      <c r="B191" s="16" t="s">
        <v>398</v>
      </c>
      <c r="C191" s="17" t="s">
        <v>36</v>
      </c>
      <c r="D191" s="19"/>
      <c r="E191" s="19">
        <v>1</v>
      </c>
      <c r="F191" s="17">
        <v>20</v>
      </c>
      <c r="G191" s="17">
        <v>20</v>
      </c>
      <c r="H191" s="16">
        <v>3.88</v>
      </c>
      <c r="I191" s="16"/>
      <c r="J191" s="16">
        <v>0.26</v>
      </c>
      <c r="K191" s="16">
        <v>0.2</v>
      </c>
      <c r="L191" s="16"/>
      <c r="M191" s="21">
        <v>0.2</v>
      </c>
      <c r="N191" s="16">
        <f>F191*(H191+I191+J191+K191+L191+M191)</f>
        <v>90.8</v>
      </c>
      <c r="O191" s="16"/>
      <c r="P191" s="22"/>
      <c r="Q191" s="31"/>
      <c r="R191" s="16">
        <v>0.5</v>
      </c>
      <c r="S191" s="16">
        <f>H191+I191+J191+K191+L191+M191+O191+P191+Q191+R191</f>
        <v>5.04</v>
      </c>
      <c r="T191" s="23">
        <f>S191*3</f>
        <v>15.120000000000001</v>
      </c>
      <c r="U191" s="35">
        <v>15</v>
      </c>
      <c r="V191" s="24" t="s">
        <v>20</v>
      </c>
      <c r="W191" s="18">
        <f>F191/6</f>
        <v>3.3333333333333335</v>
      </c>
      <c r="X191" s="25" t="s">
        <v>95</v>
      </c>
      <c r="Y191" s="26"/>
      <c r="Z191" s="38" t="s">
        <v>396</v>
      </c>
    </row>
    <row r="192" spans="1:26" ht="15.6" x14ac:dyDescent="0.3">
      <c r="A192" s="15" t="s">
        <v>399</v>
      </c>
      <c r="B192" s="31" t="s">
        <v>400</v>
      </c>
      <c r="C192" s="24" t="s">
        <v>19</v>
      </c>
      <c r="D192" s="19"/>
      <c r="E192" s="19">
        <v>1</v>
      </c>
      <c r="F192" s="24">
        <v>32</v>
      </c>
      <c r="G192" s="24">
        <v>32</v>
      </c>
      <c r="H192" s="31">
        <v>3.39</v>
      </c>
      <c r="I192" s="31"/>
      <c r="J192" s="31">
        <v>0.28999999999999998</v>
      </c>
      <c r="K192" s="31">
        <v>0.19</v>
      </c>
      <c r="L192" s="31"/>
      <c r="M192" s="21">
        <v>0.26</v>
      </c>
      <c r="N192" s="16">
        <f>F192*(H192+I192+J192+K192+L192+M192)</f>
        <v>132.16</v>
      </c>
      <c r="O192" s="31"/>
      <c r="P192" s="22"/>
      <c r="Q192" s="31"/>
      <c r="R192" s="34">
        <v>0.3</v>
      </c>
      <c r="S192" s="16">
        <f>H192+I192+J192+K192+L192+M192+O192+P192+Q192+R192</f>
        <v>4.43</v>
      </c>
      <c r="T192" s="23">
        <f>S192*3</f>
        <v>13.29</v>
      </c>
      <c r="U192" s="35">
        <v>13</v>
      </c>
      <c r="V192" s="24">
        <v>5.5</v>
      </c>
      <c r="W192" s="18">
        <f>F192/8</f>
        <v>4</v>
      </c>
      <c r="X192" s="25" t="s">
        <v>57</v>
      </c>
      <c r="Y192" s="26"/>
      <c r="Z192" s="27" t="s">
        <v>401</v>
      </c>
    </row>
    <row r="193" spans="1:26" ht="15.6" x14ac:dyDescent="0.3">
      <c r="A193" s="15" t="s">
        <v>402</v>
      </c>
      <c r="B193" s="16" t="s">
        <v>403</v>
      </c>
      <c r="C193" s="17" t="s">
        <v>7</v>
      </c>
      <c r="D193" s="19" t="s">
        <v>90</v>
      </c>
      <c r="E193" s="19"/>
      <c r="F193" s="17">
        <v>4</v>
      </c>
      <c r="G193" s="17"/>
      <c r="H193" s="16"/>
      <c r="I193" s="16"/>
      <c r="J193" s="16"/>
      <c r="K193" s="16"/>
      <c r="L193" s="16"/>
      <c r="M193" s="21"/>
      <c r="N193" s="16"/>
      <c r="O193" s="16"/>
      <c r="P193" s="22"/>
      <c r="Q193" s="16"/>
      <c r="R193" s="16"/>
      <c r="S193" s="16"/>
      <c r="T193" s="23"/>
      <c r="U193" s="23"/>
      <c r="V193" s="24"/>
      <c r="W193" s="18"/>
      <c r="X193" s="25" t="s">
        <v>172</v>
      </c>
      <c r="Y193" s="32"/>
      <c r="Z193" s="33"/>
    </row>
    <row r="194" spans="1:26" ht="15.6" x14ac:dyDescent="0.3">
      <c r="A194" s="50" t="s">
        <v>404</v>
      </c>
      <c r="B194" s="67" t="s">
        <v>405</v>
      </c>
      <c r="C194" s="24" t="s">
        <v>7</v>
      </c>
      <c r="D194" s="18" t="s">
        <v>70</v>
      </c>
      <c r="E194" s="19" t="s">
        <v>246</v>
      </c>
      <c r="F194" s="24">
        <v>15</v>
      </c>
      <c r="G194" s="24"/>
      <c r="H194" s="31"/>
      <c r="I194" s="31"/>
      <c r="J194" s="16"/>
      <c r="K194" s="16"/>
      <c r="L194" s="16"/>
      <c r="M194" s="21"/>
      <c r="N194" s="16"/>
      <c r="O194" s="16"/>
      <c r="P194" s="16"/>
      <c r="Q194" s="31"/>
      <c r="R194" s="34"/>
      <c r="S194" s="16"/>
      <c r="T194" s="35"/>
      <c r="U194" s="35"/>
      <c r="V194" s="24"/>
      <c r="W194" s="18"/>
      <c r="X194" s="25" t="s">
        <v>249</v>
      </c>
      <c r="Y194" s="26" t="s">
        <v>16</v>
      </c>
      <c r="Z194" s="38"/>
    </row>
    <row r="195" spans="1:26" ht="15.6" x14ac:dyDescent="0.3">
      <c r="A195" s="15" t="s">
        <v>404</v>
      </c>
      <c r="B195" s="16" t="s">
        <v>405</v>
      </c>
      <c r="C195" s="17" t="s">
        <v>7</v>
      </c>
      <c r="D195" s="18" t="s">
        <v>86</v>
      </c>
      <c r="E195" s="19"/>
      <c r="F195" s="20">
        <v>2</v>
      </c>
      <c r="G195" s="17"/>
      <c r="H195" s="16"/>
      <c r="I195" s="16"/>
      <c r="J195" s="16"/>
      <c r="K195" s="16"/>
      <c r="L195" s="16"/>
      <c r="M195" s="21"/>
      <c r="N195" s="16"/>
      <c r="O195" s="16"/>
      <c r="P195" s="16"/>
      <c r="Q195" s="21"/>
      <c r="R195" s="16"/>
      <c r="S195" s="16"/>
      <c r="T195" s="23"/>
      <c r="U195" s="23"/>
      <c r="V195" s="24"/>
      <c r="W195" s="18"/>
      <c r="X195" s="25" t="s">
        <v>16</v>
      </c>
      <c r="Y195" s="55"/>
      <c r="Z195" s="27"/>
    </row>
    <row r="196" spans="1:26" ht="15.6" x14ac:dyDescent="0.3">
      <c r="A196" s="59" t="s">
        <v>404</v>
      </c>
      <c r="B196" s="43" t="s">
        <v>405</v>
      </c>
      <c r="C196" s="41" t="s">
        <v>7</v>
      </c>
      <c r="D196" s="18" t="s">
        <v>10</v>
      </c>
      <c r="E196" s="19"/>
      <c r="F196" s="42">
        <v>23</v>
      </c>
      <c r="G196" s="41"/>
      <c r="H196" s="43"/>
      <c r="I196" s="43"/>
      <c r="J196" s="43"/>
      <c r="K196" s="43"/>
      <c r="L196" s="43"/>
      <c r="M196" s="44"/>
      <c r="N196" s="43"/>
      <c r="O196" s="43"/>
      <c r="P196" s="22"/>
      <c r="Q196" s="44"/>
      <c r="R196" s="43"/>
      <c r="S196" s="43"/>
      <c r="T196" s="45"/>
      <c r="U196" s="45"/>
      <c r="V196" s="24"/>
      <c r="W196" s="18"/>
      <c r="X196" s="25" t="s">
        <v>16</v>
      </c>
      <c r="Y196" s="25"/>
      <c r="Z196" s="27"/>
    </row>
    <row r="197" spans="1:26" ht="15.6" x14ac:dyDescent="0.3">
      <c r="A197" s="15" t="s">
        <v>406</v>
      </c>
      <c r="B197" s="16" t="s">
        <v>407</v>
      </c>
      <c r="C197" s="17" t="s">
        <v>15</v>
      </c>
      <c r="D197" s="18"/>
      <c r="E197" s="19">
        <v>1</v>
      </c>
      <c r="F197" s="20">
        <v>21</v>
      </c>
      <c r="G197" s="17">
        <v>21</v>
      </c>
      <c r="H197" s="16">
        <v>3.25</v>
      </c>
      <c r="I197" s="16"/>
      <c r="J197" s="16">
        <v>0.25</v>
      </c>
      <c r="K197" s="16">
        <v>0.18</v>
      </c>
      <c r="L197" s="16"/>
      <c r="M197" s="21">
        <v>0.26</v>
      </c>
      <c r="N197" s="16">
        <f>F197*(H197+I197+J197+K197+L197+M197)</f>
        <v>82.740000000000009</v>
      </c>
      <c r="O197" s="16"/>
      <c r="P197" s="22"/>
      <c r="Q197" s="31"/>
      <c r="R197" s="16">
        <v>0.3</v>
      </c>
      <c r="S197" s="16">
        <f>H197+I197+J197+K197+L197+M197+O197+P197+Q197+R197</f>
        <v>4.24</v>
      </c>
      <c r="T197" s="23">
        <f>S197*3</f>
        <v>12.72</v>
      </c>
      <c r="U197" s="23">
        <v>12</v>
      </c>
      <c r="V197" s="24">
        <v>5.5</v>
      </c>
      <c r="W197" s="18">
        <f>F197/8</f>
        <v>2.625</v>
      </c>
      <c r="X197" s="25" t="s">
        <v>16</v>
      </c>
      <c r="Y197" s="26"/>
      <c r="Z197" s="27"/>
    </row>
    <row r="198" spans="1:26" ht="15.6" x14ac:dyDescent="0.3">
      <c r="A198" s="15" t="s">
        <v>408</v>
      </c>
      <c r="B198" s="36" t="s">
        <v>409</v>
      </c>
      <c r="C198" s="17" t="s">
        <v>115</v>
      </c>
      <c r="D198" s="18" t="s">
        <v>116</v>
      </c>
      <c r="E198" s="19">
        <v>3</v>
      </c>
      <c r="F198" s="20">
        <v>11</v>
      </c>
      <c r="G198" s="17"/>
      <c r="H198" s="16"/>
      <c r="I198" s="16"/>
      <c r="J198" s="16"/>
      <c r="K198" s="16"/>
      <c r="L198" s="16"/>
      <c r="M198" s="21"/>
      <c r="N198" s="16"/>
      <c r="O198" s="16"/>
      <c r="P198" s="22"/>
      <c r="Q198" s="21"/>
      <c r="R198" s="16"/>
      <c r="S198" s="16"/>
      <c r="T198" s="35"/>
      <c r="U198" s="35"/>
      <c r="V198" s="24"/>
      <c r="W198" s="18"/>
      <c r="X198" s="25" t="s">
        <v>16</v>
      </c>
      <c r="Y198" s="26"/>
      <c r="Z198" s="27"/>
    </row>
    <row r="199" spans="1:26" ht="15.6" x14ac:dyDescent="0.3">
      <c r="A199" s="15" t="s">
        <v>410</v>
      </c>
      <c r="B199" s="31" t="s">
        <v>411</v>
      </c>
      <c r="C199" s="24" t="s">
        <v>19</v>
      </c>
      <c r="D199" s="18"/>
      <c r="E199" s="19">
        <v>1</v>
      </c>
      <c r="F199" s="24">
        <v>32</v>
      </c>
      <c r="G199" s="24">
        <v>32</v>
      </c>
      <c r="H199" s="31">
        <v>2.02</v>
      </c>
      <c r="I199" s="31"/>
      <c r="J199" s="31">
        <v>0.21</v>
      </c>
      <c r="K199" s="31">
        <v>0.19</v>
      </c>
      <c r="L199" s="31"/>
      <c r="M199" s="21">
        <v>0.26</v>
      </c>
      <c r="N199" s="16">
        <f>F199*(H199+I199+J199+K199+L199+M199)</f>
        <v>85.759999999999991</v>
      </c>
      <c r="O199" s="31"/>
      <c r="P199" s="22"/>
      <c r="Q199" s="16"/>
      <c r="R199" s="16">
        <v>0.5</v>
      </c>
      <c r="S199" s="16">
        <f>H199+I199+J199+K199+L199+M199+O199+P199+Q199+R199</f>
        <v>3.1799999999999997</v>
      </c>
      <c r="T199" s="23">
        <f>S199*3</f>
        <v>9.5399999999999991</v>
      </c>
      <c r="U199" s="35">
        <v>10</v>
      </c>
      <c r="V199" s="24" t="s">
        <v>20</v>
      </c>
      <c r="W199" s="18">
        <f>F199/6</f>
        <v>5.333333333333333</v>
      </c>
      <c r="X199" s="25" t="s">
        <v>16</v>
      </c>
      <c r="Y199" s="26"/>
      <c r="Z199" s="27" t="s">
        <v>412</v>
      </c>
    </row>
    <row r="200" spans="1:26" ht="15.6" x14ac:dyDescent="0.3">
      <c r="A200" s="15" t="s">
        <v>413</v>
      </c>
      <c r="B200" s="31" t="s">
        <v>414</v>
      </c>
      <c r="C200" s="24" t="s">
        <v>19</v>
      </c>
      <c r="D200" s="18"/>
      <c r="E200" s="19">
        <v>1</v>
      </c>
      <c r="F200" s="24">
        <v>32</v>
      </c>
      <c r="G200" s="24">
        <v>32</v>
      </c>
      <c r="H200" s="31">
        <v>2.02</v>
      </c>
      <c r="I200" s="31"/>
      <c r="J200" s="31">
        <v>0</v>
      </c>
      <c r="K200" s="31">
        <v>0.19</v>
      </c>
      <c r="L200" s="31"/>
      <c r="M200" s="21">
        <v>0.26</v>
      </c>
      <c r="N200" s="16">
        <f>F200*(H200+I200+J200+K200+L200+M200)</f>
        <v>79.039999999999992</v>
      </c>
      <c r="O200" s="31"/>
      <c r="P200" s="22"/>
      <c r="Q200" s="16"/>
      <c r="R200" s="16">
        <v>0.5</v>
      </c>
      <c r="S200" s="16">
        <f>H200+I200+J200+K200+L200+M200+O200+P200+Q200+R200</f>
        <v>2.9699999999999998</v>
      </c>
      <c r="T200" s="23">
        <f>S200*3</f>
        <v>8.91</v>
      </c>
      <c r="U200" s="35">
        <v>10</v>
      </c>
      <c r="V200" s="24" t="s">
        <v>20</v>
      </c>
      <c r="W200" s="18">
        <f>F200/6</f>
        <v>5.333333333333333</v>
      </c>
      <c r="X200" s="25" t="s">
        <v>16</v>
      </c>
      <c r="Y200" s="26"/>
      <c r="Z200" s="27" t="s">
        <v>412</v>
      </c>
    </row>
    <row r="201" spans="1:26" ht="15.6" x14ac:dyDescent="0.3">
      <c r="A201" s="15" t="s">
        <v>415</v>
      </c>
      <c r="B201" s="16" t="s">
        <v>416</v>
      </c>
      <c r="C201" s="17" t="s">
        <v>7</v>
      </c>
      <c r="D201" s="18" t="s">
        <v>10</v>
      </c>
      <c r="E201" s="19"/>
      <c r="F201" s="20">
        <v>3</v>
      </c>
      <c r="G201" s="17"/>
      <c r="H201" s="16"/>
      <c r="I201" s="16"/>
      <c r="J201" s="16"/>
      <c r="K201" s="16"/>
      <c r="L201" s="16"/>
      <c r="M201" s="21"/>
      <c r="N201" s="16"/>
      <c r="O201" s="16"/>
      <c r="P201" s="22"/>
      <c r="Q201" s="21"/>
      <c r="R201" s="16"/>
      <c r="S201" s="16"/>
      <c r="T201" s="23"/>
      <c r="U201" s="23"/>
      <c r="V201" s="24"/>
      <c r="W201" s="18"/>
      <c r="X201" s="25" t="s">
        <v>16</v>
      </c>
      <c r="Y201" s="25"/>
      <c r="Z201" s="38"/>
    </row>
    <row r="202" spans="1:26" ht="15.6" x14ac:dyDescent="0.3">
      <c r="A202" s="15" t="s">
        <v>417</v>
      </c>
      <c r="B202" s="39"/>
      <c r="C202" s="17" t="s">
        <v>2</v>
      </c>
      <c r="D202" s="19" t="s">
        <v>3</v>
      </c>
      <c r="E202" s="19" t="s">
        <v>4</v>
      </c>
      <c r="F202" s="17">
        <v>4</v>
      </c>
      <c r="G202" s="17"/>
      <c r="H202" s="16"/>
      <c r="I202" s="16"/>
      <c r="J202" s="16"/>
      <c r="K202" s="16"/>
      <c r="L202" s="16"/>
      <c r="M202" s="21"/>
      <c r="N202" s="16"/>
      <c r="O202" s="16"/>
      <c r="P202" s="22"/>
      <c r="Q202" s="21"/>
      <c r="R202" s="16"/>
      <c r="S202" s="16"/>
      <c r="T202" s="23"/>
      <c r="U202" s="23"/>
      <c r="V202" s="24"/>
      <c r="W202" s="18"/>
      <c r="X202" s="25" t="s">
        <v>5</v>
      </c>
      <c r="Y202" s="26"/>
      <c r="Z202" s="27"/>
    </row>
    <row r="203" spans="1:26" ht="27.6" x14ac:dyDescent="0.3">
      <c r="A203" s="15" t="s">
        <v>418</v>
      </c>
      <c r="B203" s="88" t="s">
        <v>419</v>
      </c>
      <c r="C203" s="24" t="s">
        <v>15</v>
      </c>
      <c r="D203" s="18"/>
      <c r="E203" s="89">
        <v>1</v>
      </c>
      <c r="F203" s="24">
        <v>21</v>
      </c>
      <c r="G203" s="24">
        <v>21</v>
      </c>
      <c r="H203" s="31">
        <v>2.4500000000000002</v>
      </c>
      <c r="I203" s="31"/>
      <c r="J203" s="31"/>
      <c r="K203" s="31">
        <v>0.18</v>
      </c>
      <c r="L203" s="31"/>
      <c r="M203" s="21">
        <v>0.26</v>
      </c>
      <c r="N203" s="16">
        <f>F203*(H203+I203+J203+K203+L203+M203)</f>
        <v>60.690000000000012</v>
      </c>
      <c r="O203" s="31"/>
      <c r="P203" s="22"/>
      <c r="Q203" s="16"/>
      <c r="R203" s="16">
        <v>0.3</v>
      </c>
      <c r="S203" s="16">
        <f>H203+I203+J203+K203+L203+M203+O203+P203+Q203+R203</f>
        <v>3.1900000000000004</v>
      </c>
      <c r="T203" s="23">
        <f>S203*3</f>
        <v>9.57</v>
      </c>
      <c r="U203" s="35">
        <v>10</v>
      </c>
      <c r="V203" s="24" t="s">
        <v>20</v>
      </c>
      <c r="W203" s="18">
        <v>3.5</v>
      </c>
      <c r="X203" s="25" t="s">
        <v>16</v>
      </c>
      <c r="Y203" s="26"/>
      <c r="Z203" s="27"/>
    </row>
    <row r="204" spans="1:26" ht="15.6" x14ac:dyDescent="0.3">
      <c r="A204" s="15" t="s">
        <v>420</v>
      </c>
      <c r="B204" s="39" t="s">
        <v>421</v>
      </c>
      <c r="C204" s="17" t="s">
        <v>7</v>
      </c>
      <c r="D204" s="19" t="s">
        <v>3</v>
      </c>
      <c r="E204" s="19" t="s">
        <v>4</v>
      </c>
      <c r="F204" s="20">
        <v>7</v>
      </c>
      <c r="G204" s="17"/>
      <c r="H204" s="16"/>
      <c r="I204" s="16"/>
      <c r="J204" s="16"/>
      <c r="K204" s="16"/>
      <c r="L204" s="16"/>
      <c r="M204" s="21"/>
      <c r="N204" s="16"/>
      <c r="O204" s="16"/>
      <c r="P204" s="22"/>
      <c r="Q204" s="16"/>
      <c r="R204" s="16"/>
      <c r="S204" s="16"/>
      <c r="T204" s="23"/>
      <c r="U204" s="23"/>
      <c r="V204" s="24"/>
      <c r="W204" s="18"/>
      <c r="X204" s="25" t="s">
        <v>30</v>
      </c>
      <c r="Y204" s="26"/>
      <c r="Z204" s="27"/>
    </row>
    <row r="205" spans="1:26" ht="15.6" x14ac:dyDescent="0.3">
      <c r="A205" s="15" t="s">
        <v>422</v>
      </c>
      <c r="B205" s="39"/>
      <c r="C205" s="17" t="s">
        <v>29</v>
      </c>
      <c r="D205" s="18"/>
      <c r="E205" s="19"/>
      <c r="F205" s="20">
        <v>15</v>
      </c>
      <c r="G205" s="17"/>
      <c r="H205" s="16">
        <v>5.5</v>
      </c>
      <c r="I205" s="16"/>
      <c r="J205" s="16"/>
      <c r="K205" s="16"/>
      <c r="L205" s="16"/>
      <c r="M205" s="21"/>
      <c r="N205" s="16">
        <f>F205*(H205+I205+J205+K205+L205+M205)</f>
        <v>82.5</v>
      </c>
      <c r="O205" s="16"/>
      <c r="P205" s="16"/>
      <c r="Q205" s="31"/>
      <c r="R205" s="16"/>
      <c r="S205" s="16">
        <f>H205+I205+J205+K205+L205+M205+O205+P205+Q205+R205</f>
        <v>5.5</v>
      </c>
      <c r="T205" s="23">
        <f>S205*2</f>
        <v>11</v>
      </c>
      <c r="U205" s="35">
        <v>11</v>
      </c>
      <c r="V205" s="24"/>
      <c r="W205" s="18"/>
      <c r="X205" s="75" t="s">
        <v>30</v>
      </c>
      <c r="Y205" s="26" t="s">
        <v>31</v>
      </c>
      <c r="Z205" s="38"/>
    </row>
    <row r="206" spans="1:26" ht="15.6" x14ac:dyDescent="0.3">
      <c r="A206" s="15" t="s">
        <v>423</v>
      </c>
      <c r="B206" s="39"/>
      <c r="C206" s="17" t="s">
        <v>29</v>
      </c>
      <c r="D206" s="18"/>
      <c r="E206" s="19"/>
      <c r="F206" s="20">
        <v>130</v>
      </c>
      <c r="G206" s="17"/>
      <c r="H206" s="16">
        <v>3.5</v>
      </c>
      <c r="I206" s="16"/>
      <c r="J206" s="16"/>
      <c r="K206" s="16"/>
      <c r="L206" s="16"/>
      <c r="M206" s="21"/>
      <c r="N206" s="16">
        <f>F206*(H206+I206+J206+K206+L206+M206)</f>
        <v>455</v>
      </c>
      <c r="O206" s="16"/>
      <c r="P206" s="22"/>
      <c r="Q206" s="21"/>
      <c r="R206" s="16"/>
      <c r="S206" s="16">
        <f>H206+I206+J206+K206+L206+M206+O206+P206+Q206+R206</f>
        <v>3.5</v>
      </c>
      <c r="T206" s="23">
        <f>S206*2</f>
        <v>7</v>
      </c>
      <c r="U206" s="23">
        <v>7</v>
      </c>
      <c r="V206" s="24"/>
      <c r="W206" s="18"/>
      <c r="X206" s="25" t="s">
        <v>30</v>
      </c>
      <c r="Y206" s="32" t="s">
        <v>31</v>
      </c>
      <c r="Z206" s="27"/>
    </row>
    <row r="207" spans="1:26" ht="15.6" x14ac:dyDescent="0.3">
      <c r="A207" s="15" t="s">
        <v>424</v>
      </c>
      <c r="B207" s="16"/>
      <c r="C207" s="17" t="s">
        <v>29</v>
      </c>
      <c r="D207" s="18"/>
      <c r="E207" s="19"/>
      <c r="F207" s="20">
        <v>30</v>
      </c>
      <c r="G207" s="17"/>
      <c r="H207" s="16">
        <v>3.5</v>
      </c>
      <c r="I207" s="16"/>
      <c r="J207" s="16"/>
      <c r="K207" s="16"/>
      <c r="L207" s="16"/>
      <c r="M207" s="21"/>
      <c r="N207" s="16">
        <f>F207*(H207+I207+J207+K207+L207+M207)</f>
        <v>105</v>
      </c>
      <c r="O207" s="16"/>
      <c r="P207" s="22"/>
      <c r="Q207" s="21"/>
      <c r="R207" s="16"/>
      <c r="S207" s="16">
        <f>H207+I207+J207+K207+L207+M207+O207+P207+Q207+R207</f>
        <v>3.5</v>
      </c>
      <c r="T207" s="23">
        <f>S207*2</f>
        <v>7</v>
      </c>
      <c r="U207" s="23">
        <v>7</v>
      </c>
      <c r="V207" s="24"/>
      <c r="W207" s="18"/>
      <c r="X207" s="25" t="s">
        <v>30</v>
      </c>
      <c r="Y207" s="32" t="s">
        <v>31</v>
      </c>
      <c r="Z207" s="27"/>
    </row>
    <row r="208" spans="1:26" ht="15.6" x14ac:dyDescent="0.3">
      <c r="A208" s="15" t="s">
        <v>425</v>
      </c>
      <c r="B208" s="16" t="s">
        <v>426</v>
      </c>
      <c r="C208" s="17" t="s">
        <v>7</v>
      </c>
      <c r="D208" s="19" t="s">
        <v>90</v>
      </c>
      <c r="E208" s="19"/>
      <c r="F208" s="17">
        <v>2</v>
      </c>
      <c r="G208" s="17"/>
      <c r="H208" s="16"/>
      <c r="I208" s="16"/>
      <c r="J208" s="16"/>
      <c r="K208" s="16"/>
      <c r="L208" s="16"/>
      <c r="M208" s="21"/>
      <c r="N208" s="16"/>
      <c r="O208" s="16"/>
      <c r="P208" s="22"/>
      <c r="Q208" s="16"/>
      <c r="R208" s="16"/>
      <c r="S208" s="16"/>
      <c r="T208" s="23"/>
      <c r="U208" s="23"/>
      <c r="V208" s="24"/>
      <c r="W208" s="18"/>
      <c r="X208" s="25" t="s">
        <v>71</v>
      </c>
      <c r="Y208" s="26" t="s">
        <v>427</v>
      </c>
      <c r="Z208" s="27"/>
    </row>
    <row r="209" spans="1:26" ht="15.6" x14ac:dyDescent="0.3">
      <c r="A209" s="15" t="s">
        <v>428</v>
      </c>
      <c r="B209" s="16" t="s">
        <v>429</v>
      </c>
      <c r="C209" s="17" t="s">
        <v>29</v>
      </c>
      <c r="D209" s="18"/>
      <c r="E209" s="19"/>
      <c r="F209" s="20">
        <v>30</v>
      </c>
      <c r="G209" s="17"/>
      <c r="H209" s="16">
        <v>3.5</v>
      </c>
      <c r="I209" s="16"/>
      <c r="J209" s="16"/>
      <c r="K209" s="16"/>
      <c r="L209" s="16"/>
      <c r="M209" s="21"/>
      <c r="N209" s="16">
        <f>F209*(H209+I209+J209+K209+L209+M209)</f>
        <v>105</v>
      </c>
      <c r="O209" s="16"/>
      <c r="P209" s="22"/>
      <c r="Q209" s="21"/>
      <c r="R209" s="16"/>
      <c r="S209" s="16">
        <f>H209+I209+J209+K209+L209+M209+O209+P209+Q209+R209</f>
        <v>3.5</v>
      </c>
      <c r="T209" s="23">
        <f>S209*2</f>
        <v>7</v>
      </c>
      <c r="U209" s="23">
        <v>7</v>
      </c>
      <c r="V209" s="24"/>
      <c r="W209" s="18"/>
      <c r="X209" s="25" t="s">
        <v>30</v>
      </c>
      <c r="Y209" s="26" t="s">
        <v>31</v>
      </c>
      <c r="Z209" s="38"/>
    </row>
    <row r="210" spans="1:26" ht="15.6" x14ac:dyDescent="0.3">
      <c r="A210" s="15" t="s">
        <v>430</v>
      </c>
      <c r="B210" s="16" t="s">
        <v>431</v>
      </c>
      <c r="C210" s="17" t="s">
        <v>36</v>
      </c>
      <c r="D210" s="19"/>
      <c r="E210" s="19">
        <v>1</v>
      </c>
      <c r="F210" s="20">
        <v>30</v>
      </c>
      <c r="G210" s="17">
        <v>30</v>
      </c>
      <c r="H210" s="16">
        <v>3.22</v>
      </c>
      <c r="I210" s="16"/>
      <c r="J210" s="16">
        <v>0.48</v>
      </c>
      <c r="K210" s="16">
        <v>0</v>
      </c>
      <c r="L210" s="16">
        <v>0.31</v>
      </c>
      <c r="M210" s="21">
        <v>0.2</v>
      </c>
      <c r="N210" s="16">
        <f>F210*(H210+I210+J210+K210+L210+M210)</f>
        <v>126.3</v>
      </c>
      <c r="O210" s="16"/>
      <c r="P210" s="22"/>
      <c r="Q210" s="16"/>
      <c r="R210" s="31">
        <v>0.53</v>
      </c>
      <c r="S210" s="16">
        <f>H210+I210+J210+K210+L210+M210+O210+P210+Q210+R210</f>
        <v>4.74</v>
      </c>
      <c r="T210" s="23">
        <f>S210*3</f>
        <v>14.22</v>
      </c>
      <c r="U210" s="23">
        <v>14</v>
      </c>
      <c r="V210" s="24" t="s">
        <v>42</v>
      </c>
      <c r="W210" s="18">
        <f>F210/4</f>
        <v>7.5</v>
      </c>
      <c r="X210" s="25" t="s">
        <v>57</v>
      </c>
      <c r="Y210" s="32"/>
      <c r="Z210" s="38" t="s">
        <v>65</v>
      </c>
    </row>
    <row r="211" spans="1:26" ht="15.6" x14ac:dyDescent="0.3">
      <c r="A211" s="15" t="s">
        <v>432</v>
      </c>
      <c r="B211" s="16" t="s">
        <v>433</v>
      </c>
      <c r="C211" s="17" t="s">
        <v>7</v>
      </c>
      <c r="D211" s="18" t="s">
        <v>70</v>
      </c>
      <c r="E211" s="19"/>
      <c r="F211" s="20">
        <v>30</v>
      </c>
      <c r="G211" s="17"/>
      <c r="H211" s="16"/>
      <c r="I211" s="16"/>
      <c r="J211" s="16"/>
      <c r="K211" s="16"/>
      <c r="L211" s="16"/>
      <c r="M211" s="21"/>
      <c r="N211" s="16"/>
      <c r="O211" s="16"/>
      <c r="P211" s="22"/>
      <c r="Q211" s="16"/>
      <c r="R211" s="16"/>
      <c r="S211" s="16"/>
      <c r="T211" s="23"/>
      <c r="U211" s="23"/>
      <c r="V211" s="24"/>
      <c r="W211" s="18"/>
      <c r="X211" s="25" t="s">
        <v>16</v>
      </c>
      <c r="Y211" s="26"/>
      <c r="Z211" s="38" t="s">
        <v>278</v>
      </c>
    </row>
    <row r="212" spans="1:26" ht="15.6" x14ac:dyDescent="0.3">
      <c r="A212" s="15" t="s">
        <v>434</v>
      </c>
      <c r="B212" s="36" t="s">
        <v>435</v>
      </c>
      <c r="C212" s="17" t="s">
        <v>7</v>
      </c>
      <c r="D212" s="18" t="s">
        <v>10</v>
      </c>
      <c r="E212" s="19"/>
      <c r="F212" s="20">
        <v>6</v>
      </c>
      <c r="G212" s="17"/>
      <c r="H212" s="16"/>
      <c r="I212" s="16"/>
      <c r="J212" s="16"/>
      <c r="K212" s="16"/>
      <c r="L212" s="16"/>
      <c r="M212" s="21"/>
      <c r="N212" s="16"/>
      <c r="O212" s="16"/>
      <c r="P212" s="22"/>
      <c r="Q212" s="31"/>
      <c r="R212" s="16"/>
      <c r="S212" s="16"/>
      <c r="T212" s="35"/>
      <c r="U212" s="35"/>
      <c r="V212" s="24"/>
      <c r="W212" s="18"/>
      <c r="X212" s="25" t="s">
        <v>71</v>
      </c>
      <c r="Y212" s="26" t="s">
        <v>72</v>
      </c>
      <c r="Z212" s="38"/>
    </row>
    <row r="213" spans="1:26" ht="15.6" x14ac:dyDescent="0.3">
      <c r="A213" s="15" t="s">
        <v>436</v>
      </c>
      <c r="B213" s="16"/>
      <c r="C213" s="17" t="s">
        <v>7</v>
      </c>
      <c r="D213" s="18" t="s">
        <v>86</v>
      </c>
      <c r="E213" s="19"/>
      <c r="F213" s="20">
        <v>1</v>
      </c>
      <c r="G213" s="17"/>
      <c r="H213" s="16"/>
      <c r="I213" s="16"/>
      <c r="J213" s="16"/>
      <c r="K213" s="16"/>
      <c r="L213" s="16"/>
      <c r="M213" s="21"/>
      <c r="N213" s="16"/>
      <c r="O213" s="16"/>
      <c r="P213" s="16"/>
      <c r="Q213" s="21"/>
      <c r="R213" s="16"/>
      <c r="S213" s="16"/>
      <c r="T213" s="23"/>
      <c r="U213" s="23"/>
      <c r="V213" s="24"/>
      <c r="W213" s="18"/>
      <c r="X213" s="25" t="s">
        <v>16</v>
      </c>
      <c r="Y213" s="55"/>
      <c r="Z213" s="27"/>
    </row>
    <row r="214" spans="1:26" ht="15.6" x14ac:dyDescent="0.3">
      <c r="A214" s="15" t="s">
        <v>437</v>
      </c>
      <c r="B214" s="16" t="s">
        <v>438</v>
      </c>
      <c r="C214" s="17" t="s">
        <v>36</v>
      </c>
      <c r="D214" s="19"/>
      <c r="E214" s="19">
        <v>1</v>
      </c>
      <c r="F214" s="17">
        <v>30</v>
      </c>
      <c r="G214" s="17">
        <v>30</v>
      </c>
      <c r="H214" s="16">
        <v>4.0999999999999996</v>
      </c>
      <c r="I214" s="16"/>
      <c r="J214" s="16">
        <v>0.26</v>
      </c>
      <c r="K214" s="16">
        <v>0.2</v>
      </c>
      <c r="L214" s="16"/>
      <c r="M214" s="21">
        <v>0.2</v>
      </c>
      <c r="N214" s="16">
        <f>F214*(H214+I214+J214+K214+L214+M214)</f>
        <v>142.79999999999998</v>
      </c>
      <c r="O214" s="16"/>
      <c r="P214" s="22"/>
      <c r="Q214" s="31"/>
      <c r="R214" s="16">
        <v>0.5</v>
      </c>
      <c r="S214" s="16">
        <f>H214+I214+J214+K214+L214+M214+O214+P214+Q214+R214</f>
        <v>5.26</v>
      </c>
      <c r="T214" s="23">
        <f>S214*3</f>
        <v>15.78</v>
      </c>
      <c r="U214" s="23">
        <v>16</v>
      </c>
      <c r="V214" s="24" t="s">
        <v>20</v>
      </c>
      <c r="W214" s="18">
        <f>F214/6</f>
        <v>5</v>
      </c>
      <c r="X214" s="25" t="s">
        <v>16</v>
      </c>
      <c r="Y214" s="26"/>
      <c r="Z214" s="27"/>
    </row>
    <row r="215" spans="1:26" ht="15.6" x14ac:dyDescent="0.3">
      <c r="A215" s="50" t="s">
        <v>439</v>
      </c>
      <c r="B215" s="16" t="s">
        <v>440</v>
      </c>
      <c r="C215" s="24" t="s">
        <v>7</v>
      </c>
      <c r="D215" s="18" t="s">
        <v>90</v>
      </c>
      <c r="E215" s="19"/>
      <c r="F215" s="20">
        <v>6</v>
      </c>
      <c r="G215" s="17"/>
      <c r="H215" s="16"/>
      <c r="I215" s="16"/>
      <c r="J215" s="16"/>
      <c r="K215" s="16"/>
      <c r="L215" s="16"/>
      <c r="M215" s="21"/>
      <c r="N215" s="16"/>
      <c r="O215" s="16"/>
      <c r="P215" s="16"/>
      <c r="Q215" s="31"/>
      <c r="R215" s="16"/>
      <c r="S215" s="16"/>
      <c r="T215" s="35"/>
      <c r="U215" s="35"/>
      <c r="V215" s="24"/>
      <c r="W215" s="18"/>
      <c r="X215" s="25" t="s">
        <v>57</v>
      </c>
      <c r="Y215" s="26"/>
      <c r="Z215" s="38"/>
    </row>
    <row r="216" spans="1:26" ht="15.6" x14ac:dyDescent="0.3">
      <c r="A216" s="53" t="s">
        <v>441</v>
      </c>
      <c r="B216" s="39" t="s">
        <v>442</v>
      </c>
      <c r="C216" s="24" t="s">
        <v>29</v>
      </c>
      <c r="D216" s="18"/>
      <c r="E216" s="19"/>
      <c r="F216" s="17">
        <v>45</v>
      </c>
      <c r="G216" s="17"/>
      <c r="H216" s="16">
        <v>3.5</v>
      </c>
      <c r="I216" s="16"/>
      <c r="J216" s="16"/>
      <c r="K216" s="16"/>
      <c r="L216" s="16"/>
      <c r="M216" s="21"/>
      <c r="N216" s="16">
        <f>F216*(H216+I216+J216+K216+L216+M216)</f>
        <v>157.5</v>
      </c>
      <c r="O216" s="16"/>
      <c r="P216" s="16"/>
      <c r="Q216" s="31"/>
      <c r="R216" s="34"/>
      <c r="S216" s="16">
        <f>H216+I216+J216+K216+L216+M216+O216+P216+Q216+R216</f>
        <v>3.5</v>
      </c>
      <c r="T216" s="23">
        <f>S216*2</f>
        <v>7</v>
      </c>
      <c r="U216" s="35">
        <v>7</v>
      </c>
      <c r="V216" s="24"/>
      <c r="W216" s="18"/>
      <c r="X216" s="25" t="s">
        <v>30</v>
      </c>
      <c r="Y216" s="26" t="s">
        <v>31</v>
      </c>
      <c r="Z216" s="27"/>
    </row>
    <row r="217" spans="1:26" ht="15.6" x14ac:dyDescent="0.3">
      <c r="A217" s="15" t="s">
        <v>443</v>
      </c>
      <c r="B217" s="15" t="s">
        <v>444</v>
      </c>
      <c r="C217" s="17" t="s">
        <v>36</v>
      </c>
      <c r="D217" s="19"/>
      <c r="E217" s="19">
        <v>1</v>
      </c>
      <c r="F217" s="17">
        <v>25</v>
      </c>
      <c r="G217" s="17" t="s">
        <v>148</v>
      </c>
      <c r="H217" s="16">
        <v>2.84</v>
      </c>
      <c r="I217" s="16"/>
      <c r="J217" s="16">
        <v>0</v>
      </c>
      <c r="K217" s="16">
        <v>0.2</v>
      </c>
      <c r="L217" s="16"/>
      <c r="M217" s="21">
        <v>0.2</v>
      </c>
      <c r="N217" s="16">
        <f>F217*(H217+I217+J217+K217+L217+M217)</f>
        <v>81</v>
      </c>
      <c r="O217" s="16"/>
      <c r="P217" s="22"/>
      <c r="Q217" s="31"/>
      <c r="R217" s="16">
        <v>0.3</v>
      </c>
      <c r="S217" s="16">
        <f>H217+I217+J217+K217+L217+M217+O217+P217+Q217+R217</f>
        <v>3.54</v>
      </c>
      <c r="T217" s="23">
        <f>S217*3</f>
        <v>10.620000000000001</v>
      </c>
      <c r="U217" s="23">
        <v>10</v>
      </c>
      <c r="V217" s="24">
        <v>5.5</v>
      </c>
      <c r="W217" s="18">
        <f>F217/8</f>
        <v>3.125</v>
      </c>
      <c r="X217" s="25" t="s">
        <v>16</v>
      </c>
      <c r="Y217" s="32"/>
      <c r="Z217" s="33" t="s">
        <v>445</v>
      </c>
    </row>
    <row r="218" spans="1:26" ht="15.6" x14ac:dyDescent="0.3">
      <c r="A218" s="15" t="s">
        <v>446</v>
      </c>
      <c r="B218" s="16" t="s">
        <v>447</v>
      </c>
      <c r="C218" s="17" t="s">
        <v>7</v>
      </c>
      <c r="D218" s="18" t="s">
        <v>90</v>
      </c>
      <c r="E218" s="19"/>
      <c r="F218" s="20">
        <v>3</v>
      </c>
      <c r="G218" s="17"/>
      <c r="H218" s="16"/>
      <c r="I218" s="16"/>
      <c r="J218" s="16"/>
      <c r="K218" s="16"/>
      <c r="L218" s="16"/>
      <c r="M218" s="21"/>
      <c r="N218" s="16"/>
      <c r="O218" s="16"/>
      <c r="P218" s="16"/>
      <c r="Q218" s="21"/>
      <c r="R218" s="16"/>
      <c r="S218" s="16"/>
      <c r="T218" s="23"/>
      <c r="U218" s="23"/>
      <c r="V218" s="24"/>
      <c r="W218" s="18"/>
      <c r="X218" s="25" t="s">
        <v>172</v>
      </c>
      <c r="Y218" s="26"/>
      <c r="Z218" s="27"/>
    </row>
    <row r="219" spans="1:26" ht="15.6" x14ac:dyDescent="0.3">
      <c r="A219" s="15" t="s">
        <v>448</v>
      </c>
      <c r="B219" s="16" t="s">
        <v>449</v>
      </c>
      <c r="C219" s="17" t="s">
        <v>7</v>
      </c>
      <c r="D219" s="18" t="s">
        <v>10</v>
      </c>
      <c r="E219" s="19"/>
      <c r="F219" s="20">
        <v>15</v>
      </c>
      <c r="G219" s="17"/>
      <c r="H219" s="16"/>
      <c r="I219" s="16"/>
      <c r="J219" s="16"/>
      <c r="K219" s="16"/>
      <c r="L219" s="16"/>
      <c r="M219" s="21"/>
      <c r="N219" s="16"/>
      <c r="O219" s="16"/>
      <c r="P219" s="22"/>
      <c r="Q219" s="21"/>
      <c r="R219" s="16"/>
      <c r="S219" s="16"/>
      <c r="T219" s="23"/>
      <c r="U219" s="23"/>
      <c r="V219" s="24"/>
      <c r="W219" s="18"/>
      <c r="X219" s="25" t="s">
        <v>16</v>
      </c>
      <c r="Y219" s="26"/>
      <c r="Z219" s="27"/>
    </row>
    <row r="220" spans="1:26" ht="31.2" x14ac:dyDescent="0.3">
      <c r="A220" s="15" t="s">
        <v>450</v>
      </c>
      <c r="B220" s="34" t="s">
        <v>451</v>
      </c>
      <c r="C220" s="17" t="s">
        <v>221</v>
      </c>
      <c r="D220" s="18"/>
      <c r="E220" s="19">
        <v>2</v>
      </c>
      <c r="F220" s="20">
        <v>8</v>
      </c>
      <c r="G220" s="17">
        <v>8</v>
      </c>
      <c r="H220" s="16">
        <v>4.5</v>
      </c>
      <c r="I220" s="16"/>
      <c r="J220" s="16"/>
      <c r="K220" s="16"/>
      <c r="L220" s="16"/>
      <c r="M220" s="21">
        <v>1.53</v>
      </c>
      <c r="N220" s="16">
        <f>F220*(H220+I220+J220+K220+L220+M220)</f>
        <v>48.24</v>
      </c>
      <c r="O220" s="16"/>
      <c r="P220" s="22"/>
      <c r="Q220" s="21"/>
      <c r="R220" s="16">
        <v>0.5</v>
      </c>
      <c r="S220" s="16">
        <f>H220+I220+J220+K220+L220+M220+O220+P220+Q220+R220</f>
        <v>6.53</v>
      </c>
      <c r="T220" s="23">
        <f>S220*3</f>
        <v>19.59</v>
      </c>
      <c r="U220" s="23">
        <v>20</v>
      </c>
      <c r="V220" s="24" t="s">
        <v>20</v>
      </c>
      <c r="W220" s="18">
        <f>F220/6</f>
        <v>1.3333333333333333</v>
      </c>
      <c r="X220" s="25" t="s">
        <v>16</v>
      </c>
      <c r="Y220" s="32"/>
      <c r="Z220" s="27"/>
    </row>
    <row r="221" spans="1:26" ht="15.6" x14ac:dyDescent="0.3">
      <c r="A221" s="59" t="s">
        <v>452</v>
      </c>
      <c r="B221" s="90" t="s">
        <v>453</v>
      </c>
      <c r="C221" s="41" t="s">
        <v>7</v>
      </c>
      <c r="D221" s="18" t="s">
        <v>90</v>
      </c>
      <c r="E221" s="19"/>
      <c r="F221" s="42">
        <v>9</v>
      </c>
      <c r="G221" s="24"/>
      <c r="H221" s="31"/>
      <c r="I221" s="31"/>
      <c r="J221" s="43"/>
      <c r="K221" s="43"/>
      <c r="L221" s="43"/>
      <c r="M221" s="44"/>
      <c r="N221" s="43"/>
      <c r="O221" s="43"/>
      <c r="P221" s="22"/>
      <c r="Q221" s="44"/>
      <c r="R221" s="43"/>
      <c r="S221" s="43"/>
      <c r="T221" s="64"/>
      <c r="U221" s="64"/>
      <c r="V221" s="24"/>
      <c r="W221" s="18"/>
      <c r="X221" s="25" t="s">
        <v>16</v>
      </c>
      <c r="Y221" s="26"/>
      <c r="Z221" s="38" t="s">
        <v>261</v>
      </c>
    </row>
    <row r="222" spans="1:26" ht="15.6" x14ac:dyDescent="0.3">
      <c r="A222" s="59" t="s">
        <v>454</v>
      </c>
      <c r="B222" s="43" t="s">
        <v>455</v>
      </c>
      <c r="C222" s="41" t="s">
        <v>7</v>
      </c>
      <c r="D222" s="18" t="s">
        <v>10</v>
      </c>
      <c r="E222" s="28"/>
      <c r="F222" s="42">
        <v>3</v>
      </c>
      <c r="G222" s="41"/>
      <c r="H222" s="43"/>
      <c r="I222" s="43"/>
      <c r="J222" s="43"/>
      <c r="K222" s="43"/>
      <c r="L222" s="43"/>
      <c r="M222" s="44"/>
      <c r="N222" s="43"/>
      <c r="O222" s="43"/>
      <c r="P222" s="43"/>
      <c r="Q222" s="44"/>
      <c r="R222" s="43"/>
      <c r="S222" s="43"/>
      <c r="T222" s="45"/>
      <c r="U222" s="45"/>
      <c r="V222" s="24"/>
      <c r="W222" s="18"/>
      <c r="X222" s="25" t="s">
        <v>16</v>
      </c>
      <c r="Y222" s="25"/>
      <c r="Z222" s="38"/>
    </row>
    <row r="223" spans="1:26" ht="15.6" x14ac:dyDescent="0.3">
      <c r="A223" s="15" t="s">
        <v>456</v>
      </c>
      <c r="B223" s="16"/>
      <c r="C223" s="17" t="s">
        <v>7</v>
      </c>
      <c r="D223" s="74" t="s">
        <v>8</v>
      </c>
      <c r="E223" s="19"/>
      <c r="F223" s="20">
        <v>18</v>
      </c>
      <c r="G223" s="17"/>
      <c r="H223" s="16"/>
      <c r="I223" s="16"/>
      <c r="J223" s="16"/>
      <c r="K223" s="16"/>
      <c r="L223" s="16"/>
      <c r="M223" s="21"/>
      <c r="N223" s="16"/>
      <c r="O223" s="16"/>
      <c r="P223" s="22"/>
      <c r="Q223" s="21"/>
      <c r="R223" s="16"/>
      <c r="S223" s="16"/>
      <c r="T223" s="23"/>
      <c r="U223" s="23"/>
      <c r="V223" s="24"/>
      <c r="W223" s="74"/>
      <c r="X223" s="75" t="s">
        <v>57</v>
      </c>
      <c r="Y223" s="26"/>
      <c r="Z223" s="27"/>
    </row>
    <row r="224" spans="1:26" ht="15.6" x14ac:dyDescent="0.3">
      <c r="A224" s="15" t="s">
        <v>457</v>
      </c>
      <c r="B224" s="16" t="s">
        <v>457</v>
      </c>
      <c r="C224" s="17" t="s">
        <v>7</v>
      </c>
      <c r="D224" s="18" t="s">
        <v>458</v>
      </c>
      <c r="E224" s="19"/>
      <c r="F224" s="20">
        <v>2</v>
      </c>
      <c r="G224" s="17"/>
      <c r="H224" s="16"/>
      <c r="I224" s="16"/>
      <c r="J224" s="16"/>
      <c r="K224" s="16"/>
      <c r="L224" s="16"/>
      <c r="M224" s="21"/>
      <c r="N224" s="16"/>
      <c r="O224" s="16"/>
      <c r="P224" s="22"/>
      <c r="Q224" s="21"/>
      <c r="R224" s="31"/>
      <c r="S224" s="16"/>
      <c r="T224" s="35"/>
      <c r="U224" s="35"/>
      <c r="V224" s="24" t="s">
        <v>182</v>
      </c>
      <c r="W224" s="18"/>
      <c r="X224" s="25" t="s">
        <v>57</v>
      </c>
      <c r="Y224" s="26"/>
      <c r="Z224" s="27"/>
    </row>
    <row r="225" spans="1:26" ht="15.6" x14ac:dyDescent="0.3">
      <c r="A225" s="15" t="s">
        <v>459</v>
      </c>
      <c r="B225" s="36" t="s">
        <v>460</v>
      </c>
      <c r="C225" s="17" t="s">
        <v>36</v>
      </c>
      <c r="D225" s="19"/>
      <c r="E225" s="19">
        <v>2</v>
      </c>
      <c r="F225" s="17">
        <v>20</v>
      </c>
      <c r="G225" s="17">
        <v>20</v>
      </c>
      <c r="H225" s="16">
        <v>4.9390000000000001</v>
      </c>
      <c r="I225" s="16"/>
      <c r="J225" s="16">
        <v>0.57999999999999996</v>
      </c>
      <c r="K225" s="16">
        <v>0</v>
      </c>
      <c r="L225" s="16">
        <v>0.31</v>
      </c>
      <c r="M225" s="21">
        <v>0.2</v>
      </c>
      <c r="N225" s="16">
        <f>F225*(H225+I225+J225+K225+L225+M225)</f>
        <v>120.58</v>
      </c>
      <c r="O225" s="16"/>
      <c r="P225" s="22"/>
      <c r="Q225" s="31"/>
      <c r="R225" s="31">
        <v>0.53</v>
      </c>
      <c r="S225" s="16">
        <f>H225+I225+J225+K225+L225+M225+O225+P225+Q225+R225</f>
        <v>6.5590000000000002</v>
      </c>
      <c r="T225" s="23">
        <f>S225*3</f>
        <v>19.677</v>
      </c>
      <c r="U225" s="23">
        <v>19</v>
      </c>
      <c r="V225" s="24" t="s">
        <v>42</v>
      </c>
      <c r="W225" s="18">
        <f>F225/4</f>
        <v>5</v>
      </c>
      <c r="X225" s="25" t="s">
        <v>95</v>
      </c>
      <c r="Y225" s="32"/>
      <c r="Z225" s="33" t="s">
        <v>461</v>
      </c>
    </row>
    <row r="226" spans="1:26" ht="15.6" x14ac:dyDescent="0.3">
      <c r="A226" s="15" t="s">
        <v>462</v>
      </c>
      <c r="B226" s="16"/>
      <c r="C226" s="17" t="s">
        <v>7</v>
      </c>
      <c r="D226" s="18" t="s">
        <v>198</v>
      </c>
      <c r="E226" s="28"/>
      <c r="F226" s="20">
        <v>36</v>
      </c>
      <c r="G226" s="17"/>
      <c r="H226" s="16"/>
      <c r="I226" s="16"/>
      <c r="J226" s="16"/>
      <c r="K226" s="16"/>
      <c r="L226" s="16"/>
      <c r="M226" s="21"/>
      <c r="N226" s="16"/>
      <c r="O226" s="16"/>
      <c r="P226" s="22"/>
      <c r="Q226" s="21"/>
      <c r="R226" s="16"/>
      <c r="S226" s="16"/>
      <c r="T226" s="23"/>
      <c r="U226" s="23"/>
      <c r="V226" s="24"/>
      <c r="W226" s="18"/>
      <c r="X226" s="25" t="s">
        <v>57</v>
      </c>
      <c r="Y226" s="55"/>
      <c r="Z226" s="27"/>
    </row>
    <row r="227" spans="1:26" ht="15.6" x14ac:dyDescent="0.3">
      <c r="A227" s="59" t="s">
        <v>463</v>
      </c>
      <c r="B227" s="43"/>
      <c r="C227" s="41" t="s">
        <v>7</v>
      </c>
      <c r="D227" s="18" t="s">
        <v>143</v>
      </c>
      <c r="E227" s="19"/>
      <c r="F227" s="42">
        <v>30</v>
      </c>
      <c r="G227" s="41"/>
      <c r="H227" s="43"/>
      <c r="I227" s="43"/>
      <c r="J227" s="43"/>
      <c r="K227" s="43"/>
      <c r="L227" s="43"/>
      <c r="M227" s="44"/>
      <c r="N227" s="43"/>
      <c r="O227" s="43"/>
      <c r="P227" s="22"/>
      <c r="Q227" s="43"/>
      <c r="R227" s="43"/>
      <c r="S227" s="43"/>
      <c r="T227" s="64"/>
      <c r="U227" s="91"/>
      <c r="V227" s="24"/>
      <c r="W227" s="18"/>
      <c r="X227" s="25" t="s">
        <v>57</v>
      </c>
      <c r="Y227" s="26"/>
      <c r="Z227" s="27"/>
    </row>
    <row r="228" spans="1:26" ht="15.6" x14ac:dyDescent="0.3">
      <c r="A228" s="15" t="s">
        <v>464</v>
      </c>
      <c r="B228" s="16" t="s">
        <v>464</v>
      </c>
      <c r="C228" s="17" t="s">
        <v>7</v>
      </c>
      <c r="D228" s="19" t="s">
        <v>458</v>
      </c>
      <c r="E228" s="19"/>
      <c r="F228" s="20">
        <v>2</v>
      </c>
      <c r="G228" s="17"/>
      <c r="H228" s="16"/>
      <c r="I228" s="16"/>
      <c r="J228" s="16"/>
      <c r="K228" s="16"/>
      <c r="L228" s="16"/>
      <c r="M228" s="21"/>
      <c r="N228" s="16"/>
      <c r="O228" s="16"/>
      <c r="P228" s="22"/>
      <c r="Q228" s="21"/>
      <c r="R228" s="16"/>
      <c r="S228" s="16"/>
      <c r="T228" s="35"/>
      <c r="U228" s="35"/>
      <c r="V228" s="24" t="s">
        <v>182</v>
      </c>
      <c r="W228" s="18"/>
      <c r="X228" s="25" t="s">
        <v>57</v>
      </c>
      <c r="Y228" s="26"/>
      <c r="Z228" s="27"/>
    </row>
    <row r="229" spans="1:26" ht="15.6" x14ac:dyDescent="0.3">
      <c r="A229" s="15" t="s">
        <v>465</v>
      </c>
      <c r="B229" s="36" t="s">
        <v>465</v>
      </c>
      <c r="C229" s="17" t="s">
        <v>36</v>
      </c>
      <c r="D229" s="19"/>
      <c r="E229" s="19">
        <v>2</v>
      </c>
      <c r="F229" s="17">
        <v>20</v>
      </c>
      <c r="G229" s="17">
        <v>20</v>
      </c>
      <c r="H229" s="16">
        <v>4.84</v>
      </c>
      <c r="I229" s="16"/>
      <c r="J229" s="16">
        <v>0.26</v>
      </c>
      <c r="K229" s="16">
        <v>0.2</v>
      </c>
      <c r="L229" s="16"/>
      <c r="M229" s="21">
        <v>0.2</v>
      </c>
      <c r="N229" s="16">
        <f>F229*(H229+I229+J229+K229+L229+M229)</f>
        <v>110</v>
      </c>
      <c r="O229" s="16"/>
      <c r="P229" s="22"/>
      <c r="Q229" s="31"/>
      <c r="R229" s="16">
        <v>0.5</v>
      </c>
      <c r="S229" s="16">
        <f>H229+I229+J229+K229+L229+M229+O229+P229+Q229+R229</f>
        <v>6</v>
      </c>
      <c r="T229" s="23">
        <f>S229*3</f>
        <v>18</v>
      </c>
      <c r="U229" s="23">
        <v>18</v>
      </c>
      <c r="V229" s="24" t="s">
        <v>20</v>
      </c>
      <c r="W229" s="18">
        <f>F229/6</f>
        <v>3.3333333333333335</v>
      </c>
      <c r="X229" s="25" t="s">
        <v>95</v>
      </c>
      <c r="Y229" s="32"/>
      <c r="Z229" s="33" t="s">
        <v>461</v>
      </c>
    </row>
    <row r="230" spans="1:26" ht="15.6" x14ac:dyDescent="0.3">
      <c r="A230" s="15" t="s">
        <v>466</v>
      </c>
      <c r="B230" s="16"/>
      <c r="C230" s="17" t="s">
        <v>7</v>
      </c>
      <c r="D230" s="19" t="s">
        <v>458</v>
      </c>
      <c r="E230" s="19"/>
      <c r="F230" s="20">
        <v>7</v>
      </c>
      <c r="G230" s="17"/>
      <c r="H230" s="16"/>
      <c r="I230" s="16"/>
      <c r="J230" s="16"/>
      <c r="K230" s="16"/>
      <c r="L230" s="16"/>
      <c r="M230" s="21"/>
      <c r="N230" s="16"/>
      <c r="O230" s="16"/>
      <c r="P230" s="22"/>
      <c r="Q230" s="21"/>
      <c r="R230" s="16"/>
      <c r="S230" s="16"/>
      <c r="T230" s="35"/>
      <c r="U230" s="35"/>
      <c r="V230" s="24" t="s">
        <v>182</v>
      </c>
      <c r="W230" s="18"/>
      <c r="X230" s="25" t="s">
        <v>57</v>
      </c>
      <c r="Y230" s="26"/>
      <c r="Z230" s="27"/>
    </row>
    <row r="231" spans="1:26" ht="15.6" x14ac:dyDescent="0.3">
      <c r="A231" s="15" t="s">
        <v>466</v>
      </c>
      <c r="B231" s="16"/>
      <c r="C231" s="24" t="s">
        <v>115</v>
      </c>
      <c r="D231" s="18" t="s">
        <v>116</v>
      </c>
      <c r="E231" s="19">
        <v>3</v>
      </c>
      <c r="F231" s="17">
        <v>3</v>
      </c>
      <c r="G231" s="47"/>
      <c r="H231" s="16"/>
      <c r="I231" s="16"/>
      <c r="J231" s="16"/>
      <c r="K231" s="49"/>
      <c r="L231" s="16"/>
      <c r="M231" s="21"/>
      <c r="N231" s="16"/>
      <c r="O231" s="16"/>
      <c r="P231" s="16"/>
      <c r="Q231" s="31"/>
      <c r="R231" s="16"/>
      <c r="S231" s="16"/>
      <c r="T231" s="35"/>
      <c r="U231" s="35"/>
      <c r="V231" s="24" t="s">
        <v>20</v>
      </c>
      <c r="W231" s="18">
        <f>F231/6</f>
        <v>0.5</v>
      </c>
      <c r="X231" s="25" t="s">
        <v>16</v>
      </c>
      <c r="Y231" s="26"/>
      <c r="Z231" s="38"/>
    </row>
    <row r="232" spans="1:26" ht="15.6" x14ac:dyDescent="0.3">
      <c r="A232" s="15" t="s">
        <v>467</v>
      </c>
      <c r="B232" s="16"/>
      <c r="C232" s="17" t="s">
        <v>7</v>
      </c>
      <c r="D232" s="18" t="s">
        <v>198</v>
      </c>
      <c r="E232" s="19"/>
      <c r="F232" s="20">
        <v>12</v>
      </c>
      <c r="G232" s="17"/>
      <c r="H232" s="16"/>
      <c r="I232" s="16"/>
      <c r="J232" s="16"/>
      <c r="K232" s="16"/>
      <c r="L232" s="16"/>
      <c r="M232" s="21"/>
      <c r="N232" s="16"/>
      <c r="O232" s="16"/>
      <c r="P232" s="16"/>
      <c r="Q232" s="21"/>
      <c r="R232" s="16"/>
      <c r="S232" s="16"/>
      <c r="T232" s="23"/>
      <c r="U232" s="23"/>
      <c r="V232" s="24"/>
      <c r="W232" s="18"/>
      <c r="X232" s="25" t="s">
        <v>57</v>
      </c>
      <c r="Y232" s="55"/>
      <c r="Z232" s="27"/>
    </row>
    <row r="233" spans="1:26" ht="15.6" x14ac:dyDescent="0.3">
      <c r="A233" s="15" t="s">
        <v>468</v>
      </c>
      <c r="B233" s="36" t="s">
        <v>468</v>
      </c>
      <c r="C233" s="17" t="s">
        <v>36</v>
      </c>
      <c r="D233" s="19"/>
      <c r="E233" s="19">
        <v>2</v>
      </c>
      <c r="F233" s="17">
        <v>25</v>
      </c>
      <c r="G233" s="17" t="s">
        <v>148</v>
      </c>
      <c r="H233" s="16">
        <v>3.64</v>
      </c>
      <c r="I233" s="16"/>
      <c r="J233" s="16">
        <v>0.16</v>
      </c>
      <c r="K233" s="16">
        <v>0.2</v>
      </c>
      <c r="L233" s="16"/>
      <c r="M233" s="21">
        <v>0.2</v>
      </c>
      <c r="N233" s="16">
        <f t="shared" ref="N233:N241" si="13">F233*(H233+I233+J233+K233+L233+M233)</f>
        <v>105</v>
      </c>
      <c r="O233" s="16"/>
      <c r="P233" s="22"/>
      <c r="Q233" s="31"/>
      <c r="R233" s="16">
        <v>0.5</v>
      </c>
      <c r="S233" s="16">
        <f t="shared" ref="S233:S241" si="14">H233+I233+J233+K233+L233+M233+O233+P233+Q233+R233</f>
        <v>4.7</v>
      </c>
      <c r="T233" s="23">
        <f t="shared" ref="T233:T241" si="15">S233*3</f>
        <v>14.100000000000001</v>
      </c>
      <c r="U233" s="23">
        <v>15</v>
      </c>
      <c r="V233" s="24" t="s">
        <v>20</v>
      </c>
      <c r="W233" s="18">
        <f>F233/6</f>
        <v>4.166666666666667</v>
      </c>
      <c r="X233" s="25" t="s">
        <v>95</v>
      </c>
      <c r="Y233" s="32"/>
      <c r="Z233" s="33" t="s">
        <v>469</v>
      </c>
    </row>
    <row r="234" spans="1:26" ht="31.2" x14ac:dyDescent="0.3">
      <c r="A234" s="15" t="s">
        <v>470</v>
      </c>
      <c r="B234" s="16" t="s">
        <v>471</v>
      </c>
      <c r="C234" s="17" t="s">
        <v>171</v>
      </c>
      <c r="D234" s="18"/>
      <c r="E234" s="19">
        <v>2</v>
      </c>
      <c r="F234" s="17">
        <v>16</v>
      </c>
      <c r="G234" s="17">
        <v>16</v>
      </c>
      <c r="H234" s="16">
        <v>5.64</v>
      </c>
      <c r="I234" s="16"/>
      <c r="J234" s="16">
        <v>1.5</v>
      </c>
      <c r="K234" s="16">
        <v>0.21</v>
      </c>
      <c r="L234" s="16">
        <v>0.31</v>
      </c>
      <c r="M234" s="21">
        <v>1.1299999999999999</v>
      </c>
      <c r="N234" s="16">
        <f t="shared" si="13"/>
        <v>140.63999999999999</v>
      </c>
      <c r="O234" s="16"/>
      <c r="P234" s="22"/>
      <c r="Q234" s="16"/>
      <c r="R234" s="31">
        <v>0.53</v>
      </c>
      <c r="S234" s="16">
        <f t="shared" si="14"/>
        <v>9.3199999999999985</v>
      </c>
      <c r="T234" s="23">
        <f t="shared" si="15"/>
        <v>27.959999999999994</v>
      </c>
      <c r="U234" s="23">
        <v>28</v>
      </c>
      <c r="V234" s="56" t="s">
        <v>42</v>
      </c>
      <c r="W234" s="18">
        <f>F233/4</f>
        <v>6.25</v>
      </c>
      <c r="X234" s="68" t="s">
        <v>172</v>
      </c>
      <c r="Y234" s="26"/>
      <c r="Z234" s="27"/>
    </row>
    <row r="235" spans="1:26" ht="15.6" x14ac:dyDescent="0.3">
      <c r="A235" s="15" t="s">
        <v>472</v>
      </c>
      <c r="B235" s="16" t="s">
        <v>473</v>
      </c>
      <c r="C235" s="17" t="s">
        <v>171</v>
      </c>
      <c r="D235" s="18"/>
      <c r="E235" s="19">
        <v>2</v>
      </c>
      <c r="F235" s="20">
        <v>16</v>
      </c>
      <c r="G235" s="17">
        <v>16</v>
      </c>
      <c r="H235" s="16">
        <v>5.69</v>
      </c>
      <c r="I235" s="16"/>
      <c r="J235" s="16">
        <v>1.5</v>
      </c>
      <c r="K235" s="16">
        <v>0.21</v>
      </c>
      <c r="L235" s="16">
        <v>0.31</v>
      </c>
      <c r="M235" s="21">
        <v>1.1299999999999999</v>
      </c>
      <c r="N235" s="16">
        <f t="shared" si="13"/>
        <v>141.44</v>
      </c>
      <c r="O235" s="16"/>
      <c r="P235" s="22"/>
      <c r="Q235" s="21"/>
      <c r="R235" s="31">
        <v>0.53</v>
      </c>
      <c r="S235" s="16">
        <f t="shared" si="14"/>
        <v>9.3699999999999992</v>
      </c>
      <c r="T235" s="23">
        <f t="shared" si="15"/>
        <v>28.11</v>
      </c>
      <c r="U235" s="23">
        <v>28</v>
      </c>
      <c r="V235" s="17" t="s">
        <v>42</v>
      </c>
      <c r="W235" s="18">
        <f t="shared" ref="W235:W241" si="16">F235/4</f>
        <v>4</v>
      </c>
      <c r="X235" s="68" t="s">
        <v>172</v>
      </c>
      <c r="Y235" s="32"/>
      <c r="Z235" s="33"/>
    </row>
    <row r="236" spans="1:26" ht="31.2" x14ac:dyDescent="0.3">
      <c r="A236" s="92" t="s">
        <v>474</v>
      </c>
      <c r="B236" s="93" t="s">
        <v>475</v>
      </c>
      <c r="C236" s="17" t="s">
        <v>171</v>
      </c>
      <c r="D236" s="18"/>
      <c r="E236" s="19">
        <v>2</v>
      </c>
      <c r="F236" s="20">
        <v>16</v>
      </c>
      <c r="G236" s="17">
        <v>16</v>
      </c>
      <c r="H236" s="16">
        <v>5.64</v>
      </c>
      <c r="I236" s="16"/>
      <c r="J236" s="16">
        <v>1.5</v>
      </c>
      <c r="K236" s="16">
        <v>0.21</v>
      </c>
      <c r="L236" s="16">
        <v>0.31</v>
      </c>
      <c r="M236" s="21">
        <v>1.1299999999999999</v>
      </c>
      <c r="N236" s="16">
        <f t="shared" si="13"/>
        <v>140.63999999999999</v>
      </c>
      <c r="O236" s="16"/>
      <c r="P236" s="22"/>
      <c r="Q236" s="16"/>
      <c r="R236" s="31">
        <v>0.53</v>
      </c>
      <c r="S236" s="16">
        <f t="shared" si="14"/>
        <v>9.3199999999999985</v>
      </c>
      <c r="T236" s="23">
        <f t="shared" si="15"/>
        <v>27.959999999999994</v>
      </c>
      <c r="U236" s="23">
        <v>28</v>
      </c>
      <c r="V236" s="56" t="s">
        <v>42</v>
      </c>
      <c r="W236" s="18">
        <f t="shared" si="16"/>
        <v>4</v>
      </c>
      <c r="X236" s="68" t="s">
        <v>172</v>
      </c>
      <c r="Y236" s="26"/>
      <c r="Z236" s="38"/>
    </row>
    <row r="237" spans="1:26" ht="31.2" x14ac:dyDescent="0.3">
      <c r="A237" s="15" t="s">
        <v>476</v>
      </c>
      <c r="B237" s="16" t="s">
        <v>477</v>
      </c>
      <c r="C237" s="17" t="s">
        <v>171</v>
      </c>
      <c r="D237" s="18"/>
      <c r="E237" s="19">
        <v>2</v>
      </c>
      <c r="F237" s="20">
        <v>16</v>
      </c>
      <c r="G237" s="17">
        <v>16</v>
      </c>
      <c r="H237" s="16">
        <v>5.69</v>
      </c>
      <c r="I237" s="16"/>
      <c r="J237" s="16">
        <v>1.75</v>
      </c>
      <c r="K237" s="16">
        <v>0.21</v>
      </c>
      <c r="L237" s="16">
        <v>0.31</v>
      </c>
      <c r="M237" s="21">
        <v>1.1299999999999999</v>
      </c>
      <c r="N237" s="16">
        <f t="shared" si="13"/>
        <v>145.44</v>
      </c>
      <c r="O237" s="16"/>
      <c r="P237" s="22"/>
      <c r="Q237" s="16"/>
      <c r="R237" s="31">
        <v>0.53</v>
      </c>
      <c r="S237" s="16">
        <f t="shared" si="14"/>
        <v>9.6199999999999992</v>
      </c>
      <c r="T237" s="23">
        <f t="shared" si="15"/>
        <v>28.86</v>
      </c>
      <c r="U237" s="23">
        <v>28</v>
      </c>
      <c r="V237" s="56" t="s">
        <v>42</v>
      </c>
      <c r="W237" s="18">
        <f t="shared" si="16"/>
        <v>4</v>
      </c>
      <c r="X237" s="68" t="s">
        <v>172</v>
      </c>
      <c r="Y237" s="26"/>
      <c r="Z237" s="38"/>
    </row>
    <row r="238" spans="1:26" ht="15.6" x14ac:dyDescent="0.3">
      <c r="A238" s="15" t="s">
        <v>478</v>
      </c>
      <c r="B238" s="16" t="s">
        <v>479</v>
      </c>
      <c r="C238" s="17" t="s">
        <v>171</v>
      </c>
      <c r="D238" s="18"/>
      <c r="E238" s="19">
        <v>2</v>
      </c>
      <c r="F238" s="20">
        <v>16</v>
      </c>
      <c r="G238" s="17">
        <v>16</v>
      </c>
      <c r="H238" s="16">
        <v>5.64</v>
      </c>
      <c r="I238" s="16"/>
      <c r="J238" s="16">
        <v>1.5</v>
      </c>
      <c r="K238" s="16">
        <v>0.21</v>
      </c>
      <c r="L238" s="16">
        <v>0.31</v>
      </c>
      <c r="M238" s="21">
        <v>1.1299999999999999</v>
      </c>
      <c r="N238" s="16">
        <f t="shared" si="13"/>
        <v>140.63999999999999</v>
      </c>
      <c r="O238" s="16"/>
      <c r="P238" s="22"/>
      <c r="Q238" s="21"/>
      <c r="R238" s="31">
        <v>0.53</v>
      </c>
      <c r="S238" s="16">
        <f t="shared" si="14"/>
        <v>9.3199999999999985</v>
      </c>
      <c r="T238" s="23">
        <f t="shared" si="15"/>
        <v>27.959999999999994</v>
      </c>
      <c r="U238" s="23">
        <v>27</v>
      </c>
      <c r="V238" s="17" t="s">
        <v>42</v>
      </c>
      <c r="W238" s="18">
        <f t="shared" si="16"/>
        <v>4</v>
      </c>
      <c r="X238" s="68" t="s">
        <v>172</v>
      </c>
      <c r="Y238" s="32"/>
      <c r="Z238" s="33"/>
    </row>
    <row r="239" spans="1:26" ht="31.2" x14ac:dyDescent="0.3">
      <c r="A239" s="15" t="s">
        <v>480</v>
      </c>
      <c r="B239" s="94" t="s">
        <v>481</v>
      </c>
      <c r="C239" s="17" t="s">
        <v>171</v>
      </c>
      <c r="D239" s="18"/>
      <c r="E239" s="19">
        <v>2</v>
      </c>
      <c r="F239" s="20">
        <v>16</v>
      </c>
      <c r="G239" s="17">
        <v>16</v>
      </c>
      <c r="H239" s="16">
        <v>5.69</v>
      </c>
      <c r="I239" s="16"/>
      <c r="J239" s="16">
        <v>1.75</v>
      </c>
      <c r="K239" s="16">
        <v>0.21</v>
      </c>
      <c r="L239" s="16">
        <v>0.31</v>
      </c>
      <c r="M239" s="21">
        <v>1.1299999999999999</v>
      </c>
      <c r="N239" s="16">
        <f t="shared" si="13"/>
        <v>145.44</v>
      </c>
      <c r="O239" s="16"/>
      <c r="P239" s="22"/>
      <c r="Q239" s="16"/>
      <c r="R239" s="31">
        <v>0.53</v>
      </c>
      <c r="S239" s="16">
        <f t="shared" si="14"/>
        <v>9.6199999999999992</v>
      </c>
      <c r="T239" s="23">
        <f t="shared" si="15"/>
        <v>28.86</v>
      </c>
      <c r="U239" s="23">
        <v>28</v>
      </c>
      <c r="V239" s="56" t="s">
        <v>42</v>
      </c>
      <c r="W239" s="18">
        <f t="shared" si="16"/>
        <v>4</v>
      </c>
      <c r="X239" s="68" t="s">
        <v>172</v>
      </c>
      <c r="Y239" s="26"/>
      <c r="Z239" s="38"/>
    </row>
    <row r="240" spans="1:26" ht="15.6" x14ac:dyDescent="0.3">
      <c r="A240" s="15" t="s">
        <v>482</v>
      </c>
      <c r="B240" s="16" t="s">
        <v>483</v>
      </c>
      <c r="C240" s="17" t="s">
        <v>171</v>
      </c>
      <c r="D240" s="18"/>
      <c r="E240" s="19">
        <v>2</v>
      </c>
      <c r="F240" s="20">
        <v>16</v>
      </c>
      <c r="G240" s="17">
        <v>16</v>
      </c>
      <c r="H240" s="16">
        <v>5.64</v>
      </c>
      <c r="I240" s="16"/>
      <c r="J240" s="16">
        <v>1.35</v>
      </c>
      <c r="K240" s="16">
        <v>0.21</v>
      </c>
      <c r="L240" s="16">
        <v>0.31</v>
      </c>
      <c r="M240" s="21">
        <v>1.1299999999999999</v>
      </c>
      <c r="N240" s="16">
        <f t="shared" si="13"/>
        <v>138.24</v>
      </c>
      <c r="O240" s="16"/>
      <c r="P240" s="22"/>
      <c r="Q240" s="21"/>
      <c r="R240" s="31">
        <v>0.53</v>
      </c>
      <c r="S240" s="16">
        <f t="shared" si="14"/>
        <v>9.17</v>
      </c>
      <c r="T240" s="23">
        <f t="shared" si="15"/>
        <v>27.509999999999998</v>
      </c>
      <c r="U240" s="23">
        <v>27</v>
      </c>
      <c r="V240" s="17" t="s">
        <v>42</v>
      </c>
      <c r="W240" s="18">
        <f t="shared" si="16"/>
        <v>4</v>
      </c>
      <c r="X240" s="68" t="s">
        <v>172</v>
      </c>
      <c r="Y240" s="32"/>
      <c r="Z240" s="33"/>
    </row>
    <row r="241" spans="1:26" ht="15.6" x14ac:dyDescent="0.3">
      <c r="A241" s="15" t="s">
        <v>484</v>
      </c>
      <c r="B241" s="16" t="s">
        <v>485</v>
      </c>
      <c r="C241" s="17" t="s">
        <v>171</v>
      </c>
      <c r="D241" s="19"/>
      <c r="E241" s="19">
        <v>2</v>
      </c>
      <c r="F241" s="17">
        <v>16</v>
      </c>
      <c r="G241" s="17">
        <v>16</v>
      </c>
      <c r="H241" s="16">
        <v>5.64</v>
      </c>
      <c r="I241" s="16"/>
      <c r="J241" s="16">
        <v>1.35</v>
      </c>
      <c r="K241" s="16">
        <v>0.21</v>
      </c>
      <c r="L241" s="16">
        <v>0.31</v>
      </c>
      <c r="M241" s="21">
        <v>1.1299999999999999</v>
      </c>
      <c r="N241" s="16">
        <f t="shared" si="13"/>
        <v>138.24</v>
      </c>
      <c r="O241" s="16"/>
      <c r="P241" s="22"/>
      <c r="Q241" s="16"/>
      <c r="R241" s="31">
        <v>0.53</v>
      </c>
      <c r="S241" s="16">
        <f t="shared" si="14"/>
        <v>9.17</v>
      </c>
      <c r="T241" s="23">
        <f t="shared" si="15"/>
        <v>27.509999999999998</v>
      </c>
      <c r="U241" s="23">
        <v>27</v>
      </c>
      <c r="V241" s="17" t="s">
        <v>42</v>
      </c>
      <c r="W241" s="18">
        <f t="shared" si="16"/>
        <v>4</v>
      </c>
      <c r="X241" s="68" t="s">
        <v>172</v>
      </c>
      <c r="Y241" s="26"/>
      <c r="Z241" s="27"/>
    </row>
    <row r="242" spans="1:26" ht="15.6" x14ac:dyDescent="0.3">
      <c r="A242" s="15" t="s">
        <v>486</v>
      </c>
      <c r="B242" s="16" t="s">
        <v>487</v>
      </c>
      <c r="C242" s="17" t="s">
        <v>7</v>
      </c>
      <c r="D242" s="19" t="s">
        <v>3</v>
      </c>
      <c r="E242" s="19" t="s">
        <v>4</v>
      </c>
      <c r="F242" s="17">
        <v>42</v>
      </c>
      <c r="G242" s="17"/>
      <c r="H242" s="16"/>
      <c r="I242" s="16"/>
      <c r="J242" s="16"/>
      <c r="K242" s="16"/>
      <c r="L242" s="16"/>
      <c r="M242" s="21"/>
      <c r="N242" s="16"/>
      <c r="O242" s="16"/>
      <c r="P242" s="22"/>
      <c r="Q242" s="16"/>
      <c r="R242" s="16"/>
      <c r="S242" s="16"/>
      <c r="T242" s="23"/>
      <c r="U242" s="23"/>
      <c r="V242" s="24"/>
      <c r="W242" s="18"/>
      <c r="X242" s="25" t="s">
        <v>30</v>
      </c>
      <c r="Y242" s="26"/>
      <c r="Z242" s="27"/>
    </row>
    <row r="243" spans="1:26" ht="15.6" x14ac:dyDescent="0.3">
      <c r="A243" s="15" t="s">
        <v>488</v>
      </c>
      <c r="B243" s="31" t="s">
        <v>489</v>
      </c>
      <c r="C243" s="24" t="s">
        <v>7</v>
      </c>
      <c r="D243" s="18" t="s">
        <v>3</v>
      </c>
      <c r="E243" s="19" t="s">
        <v>4</v>
      </c>
      <c r="F243" s="51">
        <v>5</v>
      </c>
      <c r="G243" s="24"/>
      <c r="H243" s="31"/>
      <c r="I243" s="31"/>
      <c r="J243" s="31"/>
      <c r="K243" s="31"/>
      <c r="L243" s="31"/>
      <c r="M243" s="21"/>
      <c r="N243" s="16"/>
      <c r="O243" s="31"/>
      <c r="P243" s="16"/>
      <c r="Q243" s="16"/>
      <c r="R243" s="31"/>
      <c r="S243" s="16"/>
      <c r="T243" s="35"/>
      <c r="U243" s="35"/>
      <c r="V243" s="24"/>
      <c r="W243" s="18"/>
      <c r="X243" s="25" t="s">
        <v>30</v>
      </c>
      <c r="Y243" s="26"/>
      <c r="Z243" s="38"/>
    </row>
    <row r="244" spans="1:26" ht="15.6" x14ac:dyDescent="0.3">
      <c r="A244" s="15" t="s">
        <v>490</v>
      </c>
      <c r="B244" s="16" t="s">
        <v>491</v>
      </c>
      <c r="C244" s="17" t="s">
        <v>7</v>
      </c>
      <c r="D244" s="18" t="s">
        <v>70</v>
      </c>
      <c r="E244" s="19"/>
      <c r="F244" s="20">
        <v>30</v>
      </c>
      <c r="G244" s="17"/>
      <c r="H244" s="16"/>
      <c r="I244" s="16"/>
      <c r="J244" s="16"/>
      <c r="K244" s="16"/>
      <c r="L244" s="16"/>
      <c r="M244" s="21"/>
      <c r="N244" s="16"/>
      <c r="O244" s="16"/>
      <c r="P244" s="22"/>
      <c r="Q244" s="16"/>
      <c r="R244" s="16"/>
      <c r="S244" s="16"/>
      <c r="T244" s="35"/>
      <c r="U244" s="35"/>
      <c r="V244" s="24"/>
      <c r="W244" s="18"/>
      <c r="X244" s="25" t="s">
        <v>57</v>
      </c>
      <c r="Y244" s="26"/>
      <c r="Z244" s="38" t="s">
        <v>278</v>
      </c>
    </row>
    <row r="245" spans="1:26" ht="15.6" x14ac:dyDescent="0.3">
      <c r="A245" s="15" t="s">
        <v>492</v>
      </c>
      <c r="B245" s="31" t="s">
        <v>493</v>
      </c>
      <c r="C245" s="24" t="s">
        <v>36</v>
      </c>
      <c r="D245" s="18"/>
      <c r="E245" s="19">
        <v>2</v>
      </c>
      <c r="F245" s="51">
        <v>25</v>
      </c>
      <c r="G245" s="24" t="s">
        <v>148</v>
      </c>
      <c r="H245" s="31">
        <v>2.96</v>
      </c>
      <c r="I245" s="31"/>
      <c r="J245" s="31">
        <v>0</v>
      </c>
      <c r="K245" s="31">
        <v>0.2</v>
      </c>
      <c r="L245" s="31"/>
      <c r="M245" s="21">
        <v>0.2</v>
      </c>
      <c r="N245" s="16">
        <f>F245*(H245+I245+J245+K245+L245+M245)</f>
        <v>84.000000000000014</v>
      </c>
      <c r="O245" s="31"/>
      <c r="P245" s="16"/>
      <c r="Q245" s="31"/>
      <c r="R245" s="31">
        <v>0.3</v>
      </c>
      <c r="S245" s="16">
        <f>H245+I245+J245+K245+L245+M245+O245+P245+Q245+R245</f>
        <v>3.66</v>
      </c>
      <c r="T245" s="23">
        <f>S245*3</f>
        <v>10.98</v>
      </c>
      <c r="U245" s="35">
        <v>11</v>
      </c>
      <c r="V245" s="24">
        <v>5.5</v>
      </c>
      <c r="W245" s="18">
        <f>F245/8</f>
        <v>3.125</v>
      </c>
      <c r="X245" s="25" t="s">
        <v>31</v>
      </c>
      <c r="Y245" s="26"/>
      <c r="Z245" s="38" t="s">
        <v>494</v>
      </c>
    </row>
    <row r="246" spans="1:26" ht="15.6" x14ac:dyDescent="0.3">
      <c r="A246" s="15" t="s">
        <v>495</v>
      </c>
      <c r="B246" s="37" t="s">
        <v>496</v>
      </c>
      <c r="C246" s="17" t="s">
        <v>7</v>
      </c>
      <c r="D246" s="19" t="s">
        <v>90</v>
      </c>
      <c r="E246" s="19"/>
      <c r="F246" s="20">
        <v>18</v>
      </c>
      <c r="G246" s="17"/>
      <c r="H246" s="16"/>
      <c r="I246" s="16"/>
      <c r="J246" s="16"/>
      <c r="K246" s="16"/>
      <c r="L246" s="16"/>
      <c r="M246" s="21"/>
      <c r="N246" s="16"/>
      <c r="O246" s="16"/>
      <c r="P246" s="22"/>
      <c r="Q246" s="21"/>
      <c r="R246" s="16"/>
      <c r="S246" s="16"/>
      <c r="T246" s="23"/>
      <c r="U246" s="23"/>
      <c r="V246" s="24"/>
      <c r="W246" s="18"/>
      <c r="X246" s="25" t="s">
        <v>57</v>
      </c>
      <c r="Y246" s="26"/>
      <c r="Z246" s="27"/>
    </row>
    <row r="247" spans="1:26" ht="15.6" x14ac:dyDescent="0.3">
      <c r="A247" s="50" t="s">
        <v>497</v>
      </c>
      <c r="B247" s="16" t="s">
        <v>498</v>
      </c>
      <c r="C247" s="17" t="s">
        <v>19</v>
      </c>
      <c r="D247" s="18"/>
      <c r="E247" s="19">
        <v>1</v>
      </c>
      <c r="F247" s="20">
        <v>32</v>
      </c>
      <c r="G247" s="17">
        <v>32</v>
      </c>
      <c r="H247" s="16">
        <v>1.97</v>
      </c>
      <c r="I247" s="16"/>
      <c r="J247" s="16">
        <v>0</v>
      </c>
      <c r="K247" s="16">
        <v>0.19</v>
      </c>
      <c r="L247" s="16"/>
      <c r="M247" s="21">
        <v>0.26</v>
      </c>
      <c r="N247" s="16">
        <f>F247*(H247+I247+J247+K247+L247+M247)</f>
        <v>77.44</v>
      </c>
      <c r="O247" s="16"/>
      <c r="P247" s="22"/>
      <c r="Q247" s="21"/>
      <c r="R247" s="16">
        <v>0.3</v>
      </c>
      <c r="S247" s="16">
        <f>H247+I247+J247+K247+L247+M247+O247+P247+Q247+R247</f>
        <v>2.7199999999999998</v>
      </c>
      <c r="T247" s="23">
        <f>S247*3</f>
        <v>8.16</v>
      </c>
      <c r="U247" s="23">
        <v>9</v>
      </c>
      <c r="V247" s="24">
        <v>5.5</v>
      </c>
      <c r="W247" s="18">
        <f>F247/8</f>
        <v>4</v>
      </c>
      <c r="X247" s="25" t="s">
        <v>16</v>
      </c>
      <c r="Y247" s="26"/>
      <c r="Z247" s="27" t="s">
        <v>266</v>
      </c>
    </row>
    <row r="248" spans="1:26" ht="15.6" x14ac:dyDescent="0.3">
      <c r="A248" s="15" t="s">
        <v>499</v>
      </c>
      <c r="B248" s="37" t="s">
        <v>500</v>
      </c>
      <c r="C248" s="17" t="s">
        <v>2</v>
      </c>
      <c r="D248" s="18" t="s">
        <v>3</v>
      </c>
      <c r="E248" s="19" t="s">
        <v>4</v>
      </c>
      <c r="F248" s="20">
        <v>10</v>
      </c>
      <c r="G248" s="17"/>
      <c r="H248" s="16"/>
      <c r="I248" s="16"/>
      <c r="J248" s="16"/>
      <c r="K248" s="16"/>
      <c r="L248" s="16"/>
      <c r="M248" s="21"/>
      <c r="N248" s="16"/>
      <c r="O248" s="16"/>
      <c r="P248" s="22"/>
      <c r="Q248" s="31"/>
      <c r="R248" s="31"/>
      <c r="S248" s="16"/>
      <c r="T248" s="23"/>
      <c r="U248" s="23"/>
      <c r="V248" s="24"/>
      <c r="W248" s="18"/>
      <c r="X248" s="25" t="s">
        <v>5</v>
      </c>
      <c r="Y248" s="26"/>
      <c r="Z248" s="27"/>
    </row>
    <row r="249" spans="1:26" ht="15.6" x14ac:dyDescent="0.3">
      <c r="A249" s="15" t="s">
        <v>501</v>
      </c>
      <c r="B249" s="36" t="s">
        <v>500</v>
      </c>
      <c r="C249" s="17" t="s">
        <v>2</v>
      </c>
      <c r="D249" s="18" t="s">
        <v>3</v>
      </c>
      <c r="E249" s="19" t="s">
        <v>4</v>
      </c>
      <c r="F249" s="20">
        <v>24</v>
      </c>
      <c r="G249" s="17"/>
      <c r="H249" s="16"/>
      <c r="I249" s="16"/>
      <c r="J249" s="16"/>
      <c r="K249" s="16"/>
      <c r="L249" s="16"/>
      <c r="M249" s="21"/>
      <c r="N249" s="16"/>
      <c r="O249" s="16"/>
      <c r="P249" s="16"/>
      <c r="Q249" s="31"/>
      <c r="R249" s="16"/>
      <c r="S249" s="16"/>
      <c r="T249" s="35"/>
      <c r="U249" s="35"/>
      <c r="V249" s="24"/>
      <c r="W249" s="18"/>
      <c r="X249" s="25" t="s">
        <v>5</v>
      </c>
      <c r="Y249" s="26"/>
      <c r="Z249" s="27"/>
    </row>
    <row r="250" spans="1:26" ht="15.6" x14ac:dyDescent="0.3">
      <c r="A250" s="50" t="s">
        <v>502</v>
      </c>
      <c r="B250" s="16" t="s">
        <v>503</v>
      </c>
      <c r="C250" s="24" t="s">
        <v>7</v>
      </c>
      <c r="D250" s="18" t="s">
        <v>127</v>
      </c>
      <c r="E250" s="19"/>
      <c r="F250" s="51">
        <v>6</v>
      </c>
      <c r="G250" s="24"/>
      <c r="H250" s="31"/>
      <c r="I250" s="31"/>
      <c r="J250" s="31"/>
      <c r="K250" s="31"/>
      <c r="L250" s="31"/>
      <c r="M250" s="21"/>
      <c r="N250" s="16"/>
      <c r="O250" s="31"/>
      <c r="P250" s="16"/>
      <c r="Q250" s="31"/>
      <c r="R250" s="34"/>
      <c r="S250" s="16"/>
      <c r="T250" s="35"/>
      <c r="U250" s="35"/>
      <c r="V250" s="17"/>
      <c r="W250" s="18"/>
      <c r="X250" s="25" t="s">
        <v>57</v>
      </c>
      <c r="Y250" s="26"/>
      <c r="Z250" s="38"/>
    </row>
    <row r="251" spans="1:26" ht="15.6" x14ac:dyDescent="0.3">
      <c r="A251" s="15" t="s">
        <v>504</v>
      </c>
      <c r="B251" s="16" t="s">
        <v>505</v>
      </c>
      <c r="C251" s="17" t="s">
        <v>7</v>
      </c>
      <c r="D251" s="18" t="s">
        <v>198</v>
      </c>
      <c r="E251" s="19"/>
      <c r="F251" s="20">
        <v>5</v>
      </c>
      <c r="G251" s="17"/>
      <c r="H251" s="16"/>
      <c r="I251" s="16"/>
      <c r="J251" s="16"/>
      <c r="K251" s="16"/>
      <c r="L251" s="16"/>
      <c r="M251" s="21"/>
      <c r="N251" s="16"/>
      <c r="O251" s="16"/>
      <c r="P251" s="16"/>
      <c r="Q251" s="21"/>
      <c r="R251" s="16"/>
      <c r="S251" s="16"/>
      <c r="T251" s="23"/>
      <c r="U251" s="23"/>
      <c r="V251" s="24"/>
      <c r="W251" s="18"/>
      <c r="X251" s="25" t="s">
        <v>57</v>
      </c>
      <c r="Y251" s="55"/>
      <c r="Z251" s="38"/>
    </row>
    <row r="252" spans="1:26" ht="15.6" x14ac:dyDescent="0.3">
      <c r="A252" s="15" t="s">
        <v>504</v>
      </c>
      <c r="B252" s="16" t="s">
        <v>505</v>
      </c>
      <c r="C252" s="24" t="s">
        <v>7</v>
      </c>
      <c r="D252" s="18" t="s">
        <v>506</v>
      </c>
      <c r="E252" s="19"/>
      <c r="F252" s="51">
        <v>6</v>
      </c>
      <c r="G252" s="24"/>
      <c r="H252" s="31"/>
      <c r="I252" s="31"/>
      <c r="J252" s="31"/>
      <c r="K252" s="31"/>
      <c r="L252" s="31"/>
      <c r="M252" s="21"/>
      <c r="N252" s="16"/>
      <c r="O252" s="31"/>
      <c r="P252" s="16"/>
      <c r="Q252" s="31"/>
      <c r="R252" s="34"/>
      <c r="S252" s="16"/>
      <c r="T252" s="35"/>
      <c r="U252" s="35"/>
      <c r="V252" s="17" t="s">
        <v>20</v>
      </c>
      <c r="W252" s="18">
        <f>F252/6</f>
        <v>1</v>
      </c>
      <c r="X252" s="25" t="s">
        <v>57</v>
      </c>
      <c r="Y252" s="26"/>
      <c r="Z252" s="38"/>
    </row>
    <row r="253" spans="1:26" ht="15.6" x14ac:dyDescent="0.3">
      <c r="A253" s="59" t="s">
        <v>504</v>
      </c>
      <c r="B253" s="43" t="s">
        <v>505</v>
      </c>
      <c r="C253" s="41" t="s">
        <v>7</v>
      </c>
      <c r="D253" s="18" t="s">
        <v>10</v>
      </c>
      <c r="E253" s="19"/>
      <c r="F253" s="42">
        <v>4</v>
      </c>
      <c r="G253" s="41"/>
      <c r="H253" s="43"/>
      <c r="I253" s="43"/>
      <c r="J253" s="43"/>
      <c r="K253" s="43"/>
      <c r="L253" s="43"/>
      <c r="M253" s="44"/>
      <c r="N253" s="43"/>
      <c r="O253" s="43"/>
      <c r="P253" s="43"/>
      <c r="Q253" s="44"/>
      <c r="R253" s="43"/>
      <c r="S253" s="43"/>
      <c r="T253" s="45"/>
      <c r="U253" s="45"/>
      <c r="V253" s="24"/>
      <c r="W253" s="18"/>
      <c r="X253" s="25" t="s">
        <v>57</v>
      </c>
      <c r="Y253" s="55"/>
      <c r="Z253" s="27"/>
    </row>
    <row r="254" spans="1:26" ht="15.6" x14ac:dyDescent="0.3">
      <c r="A254" s="59" t="s">
        <v>504</v>
      </c>
      <c r="B254" s="43" t="s">
        <v>505</v>
      </c>
      <c r="C254" s="41" t="s">
        <v>7</v>
      </c>
      <c r="D254" s="18" t="s">
        <v>143</v>
      </c>
      <c r="E254" s="28"/>
      <c r="F254" s="42">
        <v>51</v>
      </c>
      <c r="G254" s="41"/>
      <c r="H254" s="43"/>
      <c r="I254" s="43"/>
      <c r="J254" s="43"/>
      <c r="K254" s="43"/>
      <c r="L254" s="43"/>
      <c r="M254" s="44"/>
      <c r="N254" s="43"/>
      <c r="O254" s="43"/>
      <c r="P254" s="43"/>
      <c r="Q254" s="44"/>
      <c r="R254" s="43"/>
      <c r="S254" s="43"/>
      <c r="T254" s="45"/>
      <c r="U254" s="45"/>
      <c r="V254" s="24"/>
      <c r="W254" s="18"/>
      <c r="X254" s="25" t="s">
        <v>57</v>
      </c>
      <c r="Y254" s="82"/>
      <c r="Z254" s="27"/>
    </row>
    <row r="255" spans="1:26" ht="15.6" x14ac:dyDescent="0.3">
      <c r="A255" s="15" t="s">
        <v>507</v>
      </c>
      <c r="B255" s="16" t="s">
        <v>508</v>
      </c>
      <c r="C255" s="24" t="s">
        <v>115</v>
      </c>
      <c r="D255" s="18" t="s">
        <v>116</v>
      </c>
      <c r="E255" s="19">
        <v>3</v>
      </c>
      <c r="F255" s="17">
        <v>10</v>
      </c>
      <c r="G255" s="47"/>
      <c r="H255" s="48"/>
      <c r="I255" s="48"/>
      <c r="J255" s="16"/>
      <c r="K255" s="49"/>
      <c r="L255" s="16"/>
      <c r="M255" s="21"/>
      <c r="N255" s="16"/>
      <c r="O255" s="16"/>
      <c r="P255" s="16"/>
      <c r="Q255" s="31"/>
      <c r="R255" s="16"/>
      <c r="S255" s="16"/>
      <c r="T255" s="35"/>
      <c r="U255" s="35"/>
      <c r="V255" s="24" t="s">
        <v>117</v>
      </c>
      <c r="W255" s="18">
        <f>F255/15</f>
        <v>0.66666666666666663</v>
      </c>
      <c r="X255" s="25" t="s">
        <v>16</v>
      </c>
      <c r="Y255" s="26"/>
      <c r="Z255" s="38"/>
    </row>
    <row r="256" spans="1:26" ht="15.6" x14ac:dyDescent="0.3">
      <c r="A256" s="15" t="s">
        <v>509</v>
      </c>
      <c r="B256" s="85" t="s">
        <v>510</v>
      </c>
      <c r="C256" s="17" t="s">
        <v>7</v>
      </c>
      <c r="D256" s="18" t="s">
        <v>90</v>
      </c>
      <c r="E256" s="19"/>
      <c r="F256" s="51">
        <v>10</v>
      </c>
      <c r="G256" s="24"/>
      <c r="H256" s="31"/>
      <c r="I256" s="31"/>
      <c r="J256" s="31"/>
      <c r="K256" s="31"/>
      <c r="L256" s="31"/>
      <c r="M256" s="21"/>
      <c r="N256" s="16"/>
      <c r="O256" s="31"/>
      <c r="P256" s="22"/>
      <c r="Q256" s="31"/>
      <c r="R256" s="16"/>
      <c r="S256" s="16"/>
      <c r="T256" s="35"/>
      <c r="U256" s="35"/>
      <c r="V256" s="24"/>
      <c r="W256" s="18"/>
      <c r="X256" s="25" t="s">
        <v>57</v>
      </c>
      <c r="Y256" s="26"/>
      <c r="Z256" s="27"/>
    </row>
    <row r="257" spans="1:26" ht="15.6" x14ac:dyDescent="0.3">
      <c r="A257" s="50" t="s">
        <v>509</v>
      </c>
      <c r="B257" s="31" t="s">
        <v>510</v>
      </c>
      <c r="C257" s="24" t="s">
        <v>7</v>
      </c>
      <c r="D257" s="18" t="s">
        <v>143</v>
      </c>
      <c r="E257" s="19"/>
      <c r="F257" s="51">
        <v>32</v>
      </c>
      <c r="G257" s="24"/>
      <c r="H257" s="43"/>
      <c r="I257" s="43"/>
      <c r="J257" s="43"/>
      <c r="K257" s="43"/>
      <c r="L257" s="43"/>
      <c r="M257" s="44"/>
      <c r="N257" s="43"/>
      <c r="O257" s="31"/>
      <c r="P257" s="22"/>
      <c r="Q257" s="44"/>
      <c r="R257" s="43"/>
      <c r="S257" s="43"/>
      <c r="T257" s="64"/>
      <c r="U257" s="45"/>
      <c r="V257" s="24"/>
      <c r="W257" s="18"/>
      <c r="X257" s="25" t="s">
        <v>57</v>
      </c>
      <c r="Y257" s="55"/>
      <c r="Z257" s="38"/>
    </row>
    <row r="258" spans="1:26" ht="15.6" x14ac:dyDescent="0.3">
      <c r="A258" s="15" t="s">
        <v>511</v>
      </c>
      <c r="B258" s="16" t="s">
        <v>512</v>
      </c>
      <c r="C258" s="17" t="s">
        <v>15</v>
      </c>
      <c r="D258" s="19"/>
      <c r="E258" s="19">
        <v>2</v>
      </c>
      <c r="F258" s="17">
        <v>21</v>
      </c>
      <c r="G258" s="17">
        <v>21</v>
      </c>
      <c r="H258" s="16">
        <v>2.94</v>
      </c>
      <c r="I258" s="16"/>
      <c r="J258" s="16">
        <v>0.2</v>
      </c>
      <c r="K258" s="16">
        <v>0.18</v>
      </c>
      <c r="L258" s="16"/>
      <c r="M258" s="21">
        <v>0.26</v>
      </c>
      <c r="N258" s="16">
        <f>F258*(H258+I258+J258+K258+L258+M258)</f>
        <v>75.180000000000007</v>
      </c>
      <c r="O258" s="16"/>
      <c r="P258" s="22"/>
      <c r="Q258" s="31"/>
      <c r="R258" s="16">
        <v>0.5</v>
      </c>
      <c r="S258" s="16">
        <f>H258+I258+J258+K258+L258+M258+O258+P258+Q258+R258</f>
        <v>4.08</v>
      </c>
      <c r="T258" s="23">
        <f>S258*3</f>
        <v>12.24</v>
      </c>
      <c r="U258" s="23">
        <v>12</v>
      </c>
      <c r="V258" s="24" t="s">
        <v>20</v>
      </c>
      <c r="W258" s="18">
        <f>F258/6</f>
        <v>3.5</v>
      </c>
      <c r="X258" s="25" t="s">
        <v>16</v>
      </c>
      <c r="Y258" s="26"/>
      <c r="Z258" s="27"/>
    </row>
    <row r="259" spans="1:26" ht="15.6" x14ac:dyDescent="0.3">
      <c r="A259" s="15" t="s">
        <v>513</v>
      </c>
      <c r="B259" s="16" t="s">
        <v>514</v>
      </c>
      <c r="C259" s="17" t="s">
        <v>7</v>
      </c>
      <c r="D259" s="18" t="s">
        <v>90</v>
      </c>
      <c r="E259" s="19"/>
      <c r="F259" s="20">
        <v>8</v>
      </c>
      <c r="G259" s="17"/>
      <c r="H259" s="16"/>
      <c r="I259" s="16"/>
      <c r="J259" s="16"/>
      <c r="K259" s="16"/>
      <c r="L259" s="16"/>
      <c r="M259" s="21"/>
      <c r="N259" s="16"/>
      <c r="O259" s="16"/>
      <c r="P259" s="16"/>
      <c r="Q259" s="21"/>
      <c r="R259" s="16"/>
      <c r="S259" s="16"/>
      <c r="T259" s="23"/>
      <c r="U259" s="23"/>
      <c r="V259" s="24"/>
      <c r="W259" s="18"/>
      <c r="X259" s="25" t="s">
        <v>57</v>
      </c>
      <c r="Y259" s="26"/>
      <c r="Z259" s="27"/>
    </row>
    <row r="260" spans="1:26" ht="15.6" x14ac:dyDescent="0.3">
      <c r="A260" s="59" t="s">
        <v>515</v>
      </c>
      <c r="B260" s="43" t="s">
        <v>516</v>
      </c>
      <c r="C260" s="41" t="s">
        <v>7</v>
      </c>
      <c r="D260" s="18" t="s">
        <v>143</v>
      </c>
      <c r="E260" s="19"/>
      <c r="F260" s="42">
        <v>10</v>
      </c>
      <c r="G260" s="41"/>
      <c r="H260" s="43"/>
      <c r="I260" s="43"/>
      <c r="J260" s="43"/>
      <c r="K260" s="43"/>
      <c r="L260" s="43"/>
      <c r="M260" s="44"/>
      <c r="N260" s="43"/>
      <c r="O260" s="43"/>
      <c r="P260" s="43"/>
      <c r="Q260" s="44"/>
      <c r="R260" s="43"/>
      <c r="S260" s="43"/>
      <c r="T260" s="45"/>
      <c r="U260" s="45"/>
      <c r="V260" s="24"/>
      <c r="W260" s="18"/>
      <c r="X260" s="25" t="s">
        <v>57</v>
      </c>
      <c r="Y260" s="82"/>
      <c r="Z260" s="27" t="s">
        <v>278</v>
      </c>
    </row>
    <row r="261" spans="1:26" ht="15.6" x14ac:dyDescent="0.3">
      <c r="A261" s="15" t="s">
        <v>517</v>
      </c>
      <c r="B261" s="16"/>
      <c r="C261" s="17" t="s">
        <v>115</v>
      </c>
      <c r="D261" s="18" t="s">
        <v>518</v>
      </c>
      <c r="E261" s="19">
        <v>3</v>
      </c>
      <c r="F261" s="20">
        <v>168</v>
      </c>
      <c r="G261" s="17"/>
      <c r="H261" s="16"/>
      <c r="I261" s="16"/>
      <c r="J261" s="16"/>
      <c r="K261" s="16"/>
      <c r="L261" s="16"/>
      <c r="M261" s="21"/>
      <c r="N261" s="16"/>
      <c r="O261" s="16"/>
      <c r="P261" s="22">
        <v>7.0000000000000007E-2</v>
      </c>
      <c r="Q261" s="21">
        <v>0.1</v>
      </c>
      <c r="R261" s="16">
        <v>0.1</v>
      </c>
      <c r="S261" s="16"/>
      <c r="T261" s="35"/>
      <c r="U261" s="35"/>
      <c r="V261" s="24" t="s">
        <v>519</v>
      </c>
      <c r="W261" s="18">
        <f>F261/18</f>
        <v>9.3333333333333339</v>
      </c>
      <c r="X261" s="25" t="s">
        <v>71</v>
      </c>
      <c r="Y261" s="26" t="s">
        <v>164</v>
      </c>
      <c r="Z261" s="27"/>
    </row>
    <row r="262" spans="1:26" ht="15.6" x14ac:dyDescent="0.3">
      <c r="A262" s="15" t="s">
        <v>520</v>
      </c>
      <c r="B262" s="31"/>
      <c r="C262" s="17" t="s">
        <v>2</v>
      </c>
      <c r="D262" s="18" t="s">
        <v>3</v>
      </c>
      <c r="E262" s="19" t="s">
        <v>4</v>
      </c>
      <c r="F262" s="24">
        <v>1</v>
      </c>
      <c r="G262" s="24"/>
      <c r="H262" s="31"/>
      <c r="I262" s="31"/>
      <c r="J262" s="31"/>
      <c r="K262" s="31"/>
      <c r="L262" s="31"/>
      <c r="M262" s="21"/>
      <c r="N262" s="16"/>
      <c r="O262" s="31"/>
      <c r="P262" s="16"/>
      <c r="Q262" s="31"/>
      <c r="R262" s="16"/>
      <c r="S262" s="16"/>
      <c r="T262" s="35"/>
      <c r="U262" s="35"/>
      <c r="V262" s="24"/>
      <c r="W262" s="18"/>
      <c r="X262" s="25" t="s">
        <v>5</v>
      </c>
      <c r="Y262" s="26"/>
      <c r="Z262" s="27"/>
    </row>
    <row r="263" spans="1:26" ht="15.6" x14ac:dyDescent="0.3">
      <c r="A263" s="15" t="s">
        <v>521</v>
      </c>
      <c r="B263" s="16" t="s">
        <v>522</v>
      </c>
      <c r="C263" s="24" t="s">
        <v>7</v>
      </c>
      <c r="D263" s="18" t="s">
        <v>93</v>
      </c>
      <c r="E263" s="19"/>
      <c r="F263" s="17">
        <v>8</v>
      </c>
      <c r="G263" s="60"/>
      <c r="H263" s="16"/>
      <c r="I263" s="16"/>
      <c r="J263" s="16"/>
      <c r="K263" s="49"/>
      <c r="L263" s="16"/>
      <c r="M263" s="21"/>
      <c r="N263" s="16"/>
      <c r="O263" s="16"/>
      <c r="P263" s="16"/>
      <c r="Q263" s="31"/>
      <c r="R263" s="16"/>
      <c r="S263" s="16"/>
      <c r="T263" s="35"/>
      <c r="U263" s="35"/>
      <c r="V263" s="24"/>
      <c r="W263" s="18"/>
      <c r="X263" s="25" t="s">
        <v>5</v>
      </c>
      <c r="Y263" s="26"/>
      <c r="Z263" s="38"/>
    </row>
    <row r="264" spans="1:26" ht="15.6" x14ac:dyDescent="0.3">
      <c r="A264" s="50" t="s">
        <v>523</v>
      </c>
      <c r="B264" s="36" t="s">
        <v>524</v>
      </c>
      <c r="C264" s="17" t="s">
        <v>69</v>
      </c>
      <c r="D264" s="19" t="s">
        <v>161</v>
      </c>
      <c r="E264" s="19" t="s">
        <v>162</v>
      </c>
      <c r="F264" s="20"/>
      <c r="G264" s="17"/>
      <c r="H264" s="16"/>
      <c r="I264" s="16"/>
      <c r="J264" s="16"/>
      <c r="K264" s="16"/>
      <c r="L264" s="16"/>
      <c r="M264" s="21"/>
      <c r="N264" s="16"/>
      <c r="O264" s="16"/>
      <c r="P264" s="22">
        <v>7.0000000000000007E-2</v>
      </c>
      <c r="Q264" s="16">
        <v>0.13</v>
      </c>
      <c r="R264" s="16">
        <v>0.5</v>
      </c>
      <c r="S264" s="16"/>
      <c r="T264" s="66"/>
      <c r="U264" s="23">
        <v>5</v>
      </c>
      <c r="V264" s="24" t="s">
        <v>163</v>
      </c>
      <c r="W264" s="74">
        <f>F264/15</f>
        <v>0</v>
      </c>
      <c r="X264" s="75" t="s">
        <v>71</v>
      </c>
      <c r="Y264" s="32" t="s">
        <v>164</v>
      </c>
      <c r="Z264" s="33"/>
    </row>
    <row r="265" spans="1:26" ht="15.6" x14ac:dyDescent="0.3">
      <c r="A265" s="50" t="s">
        <v>525</v>
      </c>
      <c r="B265" s="31" t="s">
        <v>526</v>
      </c>
      <c r="C265" s="24" t="s">
        <v>2</v>
      </c>
      <c r="D265" s="18" t="s">
        <v>3</v>
      </c>
      <c r="E265" s="19" t="s">
        <v>4</v>
      </c>
      <c r="F265" s="51">
        <v>7</v>
      </c>
      <c r="G265" s="24"/>
      <c r="H265" s="31"/>
      <c r="I265" s="31"/>
      <c r="J265" s="31"/>
      <c r="K265" s="31"/>
      <c r="L265" s="31"/>
      <c r="M265" s="21"/>
      <c r="N265" s="16"/>
      <c r="O265" s="31"/>
      <c r="P265" s="22"/>
      <c r="Q265" s="31"/>
      <c r="R265" s="31"/>
      <c r="S265" s="16"/>
      <c r="T265" s="35"/>
      <c r="U265" s="35"/>
      <c r="V265" s="24"/>
      <c r="W265" s="18"/>
      <c r="X265" s="25" t="s">
        <v>5</v>
      </c>
      <c r="Y265" s="26"/>
      <c r="Z265" s="27"/>
    </row>
    <row r="266" spans="1:26" ht="15.6" x14ac:dyDescent="0.3">
      <c r="A266" s="15" t="s">
        <v>527</v>
      </c>
      <c r="B266" s="95" t="s">
        <v>528</v>
      </c>
      <c r="C266" s="17" t="s">
        <v>7</v>
      </c>
      <c r="D266" s="18" t="s">
        <v>10</v>
      </c>
      <c r="E266" s="19"/>
      <c r="F266" s="17">
        <v>25</v>
      </c>
      <c r="G266" s="17"/>
      <c r="H266" s="16"/>
      <c r="I266" s="16"/>
      <c r="J266" s="16"/>
      <c r="K266" s="16"/>
      <c r="L266" s="16"/>
      <c r="M266" s="21"/>
      <c r="N266" s="16"/>
      <c r="O266" s="16"/>
      <c r="P266" s="22"/>
      <c r="Q266" s="21"/>
      <c r="R266" s="16"/>
      <c r="S266" s="16"/>
      <c r="T266" s="23"/>
      <c r="U266" s="23"/>
      <c r="V266" s="24"/>
      <c r="W266" s="18"/>
      <c r="X266" s="25" t="s">
        <v>16</v>
      </c>
      <c r="Y266" s="26"/>
      <c r="Z266" s="27"/>
    </row>
    <row r="267" spans="1:26" ht="15.6" x14ac:dyDescent="0.3">
      <c r="A267" s="15" t="s">
        <v>527</v>
      </c>
      <c r="B267" s="16" t="s">
        <v>528</v>
      </c>
      <c r="C267" s="17" t="s">
        <v>7</v>
      </c>
      <c r="D267" s="18" t="s">
        <v>506</v>
      </c>
      <c r="E267" s="19"/>
      <c r="F267" s="20">
        <v>24</v>
      </c>
      <c r="G267" s="17"/>
      <c r="H267" s="16"/>
      <c r="I267" s="16"/>
      <c r="J267" s="16"/>
      <c r="K267" s="16"/>
      <c r="L267" s="16"/>
      <c r="M267" s="21"/>
      <c r="N267" s="16"/>
      <c r="O267" s="16"/>
      <c r="P267" s="22"/>
      <c r="Q267" s="16"/>
      <c r="R267" s="16"/>
      <c r="S267" s="16"/>
      <c r="T267" s="23"/>
      <c r="U267" s="23"/>
      <c r="V267" s="24" t="s">
        <v>20</v>
      </c>
      <c r="W267" s="18">
        <f>F267/6</f>
        <v>4</v>
      </c>
      <c r="X267" s="25" t="s">
        <v>249</v>
      </c>
      <c r="Y267" s="26" t="s">
        <v>16</v>
      </c>
      <c r="Z267" s="27"/>
    </row>
    <row r="268" spans="1:26" ht="15.6" x14ac:dyDescent="0.3">
      <c r="A268" s="15" t="s">
        <v>529</v>
      </c>
      <c r="B268" s="16"/>
      <c r="C268" s="17" t="s">
        <v>29</v>
      </c>
      <c r="D268" s="18"/>
      <c r="E268" s="19"/>
      <c r="F268" s="20">
        <v>150</v>
      </c>
      <c r="G268" s="17"/>
      <c r="H268" s="16">
        <v>3.5</v>
      </c>
      <c r="I268" s="16"/>
      <c r="J268" s="16"/>
      <c r="K268" s="16"/>
      <c r="L268" s="16"/>
      <c r="M268" s="21"/>
      <c r="N268" s="16">
        <f>F268*(H268+I268+J268+K268+L268+M268)</f>
        <v>525</v>
      </c>
      <c r="O268" s="16"/>
      <c r="P268" s="22"/>
      <c r="Q268" s="21"/>
      <c r="R268" s="31"/>
      <c r="S268" s="16">
        <f>H268+I268+J268+K268+L268+M268+O268+P268+Q268+R268</f>
        <v>3.5</v>
      </c>
      <c r="T268" s="23">
        <f>S268*2</f>
        <v>7</v>
      </c>
      <c r="U268" s="23">
        <v>7</v>
      </c>
      <c r="V268" s="24"/>
      <c r="W268" s="18"/>
      <c r="X268" s="25" t="s">
        <v>30</v>
      </c>
      <c r="Y268" s="32" t="s">
        <v>31</v>
      </c>
      <c r="Z268" s="27"/>
    </row>
    <row r="269" spans="1:26" ht="15.6" x14ac:dyDescent="0.3">
      <c r="A269" s="59" t="s">
        <v>530</v>
      </c>
      <c r="B269" s="43" t="s">
        <v>531</v>
      </c>
      <c r="C269" s="41" t="s">
        <v>7</v>
      </c>
      <c r="D269" s="18" t="s">
        <v>143</v>
      </c>
      <c r="E269" s="19"/>
      <c r="F269" s="42">
        <v>4</v>
      </c>
      <c r="G269" s="41"/>
      <c r="H269" s="43"/>
      <c r="I269" s="43"/>
      <c r="J269" s="43"/>
      <c r="K269" s="43"/>
      <c r="L269" s="43"/>
      <c r="M269" s="44"/>
      <c r="N269" s="43"/>
      <c r="O269" s="43"/>
      <c r="P269" s="43"/>
      <c r="Q269" s="44"/>
      <c r="R269" s="43"/>
      <c r="S269" s="43"/>
      <c r="T269" s="45"/>
      <c r="U269" s="45"/>
      <c r="V269" s="24"/>
      <c r="W269" s="18"/>
      <c r="X269" s="25" t="s">
        <v>16</v>
      </c>
      <c r="Y269" s="55"/>
      <c r="Z269" s="27" t="s">
        <v>278</v>
      </c>
    </row>
    <row r="270" spans="1:26" ht="15.6" x14ac:dyDescent="0.3">
      <c r="A270" s="15" t="s">
        <v>532</v>
      </c>
      <c r="B270" s="96" t="s">
        <v>533</v>
      </c>
      <c r="C270" s="17" t="s">
        <v>7</v>
      </c>
      <c r="D270" s="19" t="s">
        <v>10</v>
      </c>
      <c r="E270" s="19"/>
      <c r="F270" s="20">
        <v>12</v>
      </c>
      <c r="G270" s="17"/>
      <c r="H270" s="16"/>
      <c r="I270" s="16"/>
      <c r="J270" s="16"/>
      <c r="K270" s="16"/>
      <c r="L270" s="16"/>
      <c r="M270" s="21"/>
      <c r="N270" s="16"/>
      <c r="O270" s="16"/>
      <c r="P270" s="22"/>
      <c r="Q270" s="21"/>
      <c r="R270" s="16"/>
      <c r="S270" s="16"/>
      <c r="T270" s="23"/>
      <c r="U270" s="23"/>
      <c r="V270" s="24"/>
      <c r="W270" s="18"/>
      <c r="X270" s="25" t="s">
        <v>71</v>
      </c>
      <c r="Y270" s="26" t="s">
        <v>72</v>
      </c>
      <c r="Z270" s="27"/>
    </row>
    <row r="271" spans="1:26" ht="15.6" x14ac:dyDescent="0.3">
      <c r="A271" s="50" t="s">
        <v>534</v>
      </c>
      <c r="B271" s="16" t="s">
        <v>535</v>
      </c>
      <c r="C271" s="17" t="s">
        <v>7</v>
      </c>
      <c r="D271" s="18" t="s">
        <v>10</v>
      </c>
      <c r="E271" s="19"/>
      <c r="F271" s="20">
        <v>30</v>
      </c>
      <c r="G271" s="17"/>
      <c r="H271" s="16"/>
      <c r="I271" s="16"/>
      <c r="J271" s="16"/>
      <c r="K271" s="16"/>
      <c r="L271" s="16"/>
      <c r="M271" s="21"/>
      <c r="N271" s="16"/>
      <c r="O271" s="16"/>
      <c r="P271" s="22"/>
      <c r="Q271" s="16"/>
      <c r="R271" s="16"/>
      <c r="S271" s="16"/>
      <c r="T271" s="35"/>
      <c r="U271" s="80"/>
      <c r="V271" s="24"/>
      <c r="W271" s="18"/>
      <c r="X271" s="25" t="s">
        <v>57</v>
      </c>
      <c r="Y271" s="32"/>
      <c r="Z271" s="33"/>
    </row>
    <row r="272" spans="1:26" ht="15.6" x14ac:dyDescent="0.3">
      <c r="A272" s="15" t="s">
        <v>534</v>
      </c>
      <c r="B272" s="16" t="s">
        <v>535</v>
      </c>
      <c r="C272" s="17" t="s">
        <v>7</v>
      </c>
      <c r="D272" s="18" t="s">
        <v>127</v>
      </c>
      <c r="E272" s="19"/>
      <c r="F272" s="20">
        <v>6</v>
      </c>
      <c r="G272" s="17"/>
      <c r="H272" s="16"/>
      <c r="I272" s="16"/>
      <c r="J272" s="16"/>
      <c r="K272" s="16"/>
      <c r="L272" s="16"/>
      <c r="M272" s="21"/>
      <c r="N272" s="16"/>
      <c r="O272" s="16"/>
      <c r="P272" s="22"/>
      <c r="Q272" s="21"/>
      <c r="R272" s="16"/>
      <c r="S272" s="16"/>
      <c r="T272" s="35"/>
      <c r="U272" s="35"/>
      <c r="V272" s="24" t="s">
        <v>20</v>
      </c>
      <c r="W272" s="18">
        <v>1</v>
      </c>
      <c r="X272" s="25" t="s">
        <v>57</v>
      </c>
      <c r="Y272" s="26"/>
      <c r="Z272" s="38"/>
    </row>
    <row r="273" spans="1:26" ht="15.6" x14ac:dyDescent="0.3">
      <c r="A273" s="15" t="s">
        <v>534</v>
      </c>
      <c r="B273" s="37" t="s">
        <v>536</v>
      </c>
      <c r="C273" s="17" t="s">
        <v>7</v>
      </c>
      <c r="D273" s="18" t="s">
        <v>127</v>
      </c>
      <c r="E273" s="28"/>
      <c r="F273" s="20">
        <v>1</v>
      </c>
      <c r="G273" s="17"/>
      <c r="H273" s="16"/>
      <c r="I273" s="16"/>
      <c r="J273" s="16"/>
      <c r="K273" s="16"/>
      <c r="L273" s="16"/>
      <c r="M273" s="21"/>
      <c r="N273" s="16"/>
      <c r="O273" s="16"/>
      <c r="P273" s="16"/>
      <c r="Q273" s="21"/>
      <c r="R273" s="16"/>
      <c r="S273" s="16"/>
      <c r="T273" s="23"/>
      <c r="U273" s="23"/>
      <c r="V273" s="24"/>
      <c r="W273" s="18"/>
      <c r="X273" s="25"/>
      <c r="Y273" s="26"/>
      <c r="Z273" s="38"/>
    </row>
    <row r="274" spans="1:26" ht="15.6" x14ac:dyDescent="0.3">
      <c r="A274" s="50" t="s">
        <v>537</v>
      </c>
      <c r="B274" s="97" t="s">
        <v>538</v>
      </c>
      <c r="C274" s="24" t="s">
        <v>36</v>
      </c>
      <c r="D274" s="98"/>
      <c r="E274" s="19">
        <v>1</v>
      </c>
      <c r="F274" s="99">
        <v>20</v>
      </c>
      <c r="G274" s="24">
        <v>20</v>
      </c>
      <c r="H274" s="31">
        <v>6.36</v>
      </c>
      <c r="I274" s="31"/>
      <c r="J274" s="31">
        <v>0</v>
      </c>
      <c r="K274" s="31">
        <v>0.2</v>
      </c>
      <c r="L274" s="16"/>
      <c r="M274" s="21">
        <v>0.2</v>
      </c>
      <c r="N274" s="16">
        <f>F274*(H274+I274+J274+K274+L274+M274)</f>
        <v>135.20000000000002</v>
      </c>
      <c r="O274" s="31"/>
      <c r="P274" s="16"/>
      <c r="Q274" s="31"/>
      <c r="R274" s="16">
        <v>0.5</v>
      </c>
      <c r="S274" s="16">
        <f>H274+I274+J274+K274+L274+M274+O274+P274+Q274+R274</f>
        <v>7.2600000000000007</v>
      </c>
      <c r="T274" s="23">
        <f>S274*3</f>
        <v>21.78</v>
      </c>
      <c r="U274" s="35">
        <v>22</v>
      </c>
      <c r="V274" s="24" t="s">
        <v>20</v>
      </c>
      <c r="W274" s="18">
        <f>F274/6</f>
        <v>3.3333333333333335</v>
      </c>
      <c r="X274" s="25" t="s">
        <v>95</v>
      </c>
      <c r="Y274" s="26"/>
      <c r="Z274" s="27" t="s">
        <v>313</v>
      </c>
    </row>
    <row r="275" spans="1:26" ht="15.6" x14ac:dyDescent="0.3">
      <c r="A275" s="50" t="s">
        <v>539</v>
      </c>
      <c r="B275" s="16" t="s">
        <v>540</v>
      </c>
      <c r="C275" s="17" t="s">
        <v>36</v>
      </c>
      <c r="D275" s="19"/>
      <c r="E275" s="19">
        <v>1</v>
      </c>
      <c r="F275" s="17">
        <v>20</v>
      </c>
      <c r="G275" s="17">
        <v>20</v>
      </c>
      <c r="H275" s="16">
        <v>6.36</v>
      </c>
      <c r="I275" s="16"/>
      <c r="J275" s="16">
        <v>0</v>
      </c>
      <c r="K275" s="16">
        <v>0.2</v>
      </c>
      <c r="L275" s="16"/>
      <c r="M275" s="21">
        <v>0.2</v>
      </c>
      <c r="N275" s="16">
        <f>F275*(H275+I275+J275+K275+L275+M275)</f>
        <v>135.20000000000002</v>
      </c>
      <c r="O275" s="16"/>
      <c r="P275" s="16"/>
      <c r="Q275" s="31"/>
      <c r="R275" s="16">
        <v>0.5</v>
      </c>
      <c r="S275" s="16">
        <f>H275+I275+J275+K275+L275+M275+O275+P275+Q275+R275</f>
        <v>7.2600000000000007</v>
      </c>
      <c r="T275" s="23">
        <f>S275*3</f>
        <v>21.78</v>
      </c>
      <c r="U275" s="35">
        <v>22</v>
      </c>
      <c r="V275" s="24" t="s">
        <v>20</v>
      </c>
      <c r="W275" s="18">
        <f>F275/6</f>
        <v>3.3333333333333335</v>
      </c>
      <c r="X275" s="25" t="s">
        <v>95</v>
      </c>
      <c r="Y275" s="32"/>
      <c r="Z275" s="33" t="s">
        <v>313</v>
      </c>
    </row>
    <row r="276" spans="1:26" ht="15.6" x14ac:dyDescent="0.3">
      <c r="A276" s="15" t="s">
        <v>541</v>
      </c>
      <c r="B276" s="16" t="s">
        <v>542</v>
      </c>
      <c r="C276" s="17" t="s">
        <v>7</v>
      </c>
      <c r="D276" s="18" t="s">
        <v>10</v>
      </c>
      <c r="E276" s="19"/>
      <c r="F276" s="20">
        <v>2</v>
      </c>
      <c r="G276" s="17"/>
      <c r="H276" s="16"/>
      <c r="I276" s="16"/>
      <c r="J276" s="16"/>
      <c r="K276" s="16"/>
      <c r="L276" s="16"/>
      <c r="M276" s="21"/>
      <c r="N276" s="16"/>
      <c r="O276" s="16"/>
      <c r="P276" s="22"/>
      <c r="Q276" s="31"/>
      <c r="R276" s="16"/>
      <c r="S276" s="16"/>
      <c r="T276" s="35"/>
      <c r="U276" s="35"/>
      <c r="V276" s="24"/>
      <c r="W276" s="18"/>
      <c r="X276" s="25" t="s">
        <v>9</v>
      </c>
      <c r="Y276" s="32"/>
      <c r="Z276" s="38"/>
    </row>
    <row r="277" spans="1:26" ht="15.6" x14ac:dyDescent="0.3">
      <c r="A277" s="15" t="s">
        <v>543</v>
      </c>
      <c r="B277" s="36" t="s">
        <v>544</v>
      </c>
      <c r="C277" s="17" t="s">
        <v>7</v>
      </c>
      <c r="D277" s="18" t="s">
        <v>90</v>
      </c>
      <c r="E277" s="19"/>
      <c r="F277" s="20">
        <v>6</v>
      </c>
      <c r="G277" s="17"/>
      <c r="H277" s="16"/>
      <c r="I277" s="16"/>
      <c r="J277" s="16"/>
      <c r="K277" s="16"/>
      <c r="L277" s="16"/>
      <c r="M277" s="21"/>
      <c r="N277" s="16"/>
      <c r="O277" s="16"/>
      <c r="P277" s="16"/>
      <c r="Q277" s="16"/>
      <c r="R277" s="34"/>
      <c r="S277" s="16"/>
      <c r="T277" s="35"/>
      <c r="U277" s="35"/>
      <c r="V277" s="24"/>
      <c r="W277" s="18"/>
      <c r="X277" s="75" t="s">
        <v>57</v>
      </c>
      <c r="Y277" s="26"/>
      <c r="Z277" s="38"/>
    </row>
    <row r="278" spans="1:26" ht="15.6" x14ac:dyDescent="0.3">
      <c r="A278" s="15" t="s">
        <v>543</v>
      </c>
      <c r="B278" s="16" t="s">
        <v>544</v>
      </c>
      <c r="C278" s="17" t="s">
        <v>7</v>
      </c>
      <c r="D278" s="19" t="s">
        <v>127</v>
      </c>
      <c r="E278" s="19"/>
      <c r="F278" s="17">
        <v>6</v>
      </c>
      <c r="G278" s="17"/>
      <c r="H278" s="16"/>
      <c r="I278" s="16"/>
      <c r="J278" s="16"/>
      <c r="K278" s="16"/>
      <c r="L278" s="16"/>
      <c r="M278" s="21"/>
      <c r="N278" s="16"/>
      <c r="O278" s="16"/>
      <c r="P278" s="16"/>
      <c r="Q278" s="31"/>
      <c r="R278" s="16"/>
      <c r="S278" s="16"/>
      <c r="T278" s="23"/>
      <c r="U278" s="23"/>
      <c r="V278" s="24"/>
      <c r="W278" s="18"/>
      <c r="X278" s="25"/>
      <c r="Y278" s="26"/>
      <c r="Z278" s="27"/>
    </row>
    <row r="279" spans="1:26" ht="15.6" x14ac:dyDescent="0.3">
      <c r="A279" s="15" t="s">
        <v>543</v>
      </c>
      <c r="B279" s="100" t="s">
        <v>544</v>
      </c>
      <c r="C279" s="17" t="s">
        <v>115</v>
      </c>
      <c r="D279" s="18" t="s">
        <v>518</v>
      </c>
      <c r="E279" s="19">
        <v>3</v>
      </c>
      <c r="F279" s="20">
        <v>24</v>
      </c>
      <c r="G279" s="17"/>
      <c r="H279" s="16"/>
      <c r="I279" s="16"/>
      <c r="J279" s="16"/>
      <c r="K279" s="16"/>
      <c r="L279" s="16"/>
      <c r="M279" s="21"/>
      <c r="N279" s="16"/>
      <c r="O279" s="16"/>
      <c r="P279" s="22">
        <v>7.0000000000000007E-2</v>
      </c>
      <c r="Q279" s="21">
        <v>0.45</v>
      </c>
      <c r="R279" s="16">
        <v>0.5</v>
      </c>
      <c r="S279" s="16"/>
      <c r="T279" s="35"/>
      <c r="U279" s="35"/>
      <c r="V279" s="24" t="s">
        <v>184</v>
      </c>
      <c r="W279" s="18">
        <f>F279/6</f>
        <v>4</v>
      </c>
      <c r="X279" s="25" t="s">
        <v>57</v>
      </c>
      <c r="Y279" s="26"/>
      <c r="Z279" s="27"/>
    </row>
    <row r="280" spans="1:26" ht="15.6" x14ac:dyDescent="0.3">
      <c r="A280" s="59" t="s">
        <v>543</v>
      </c>
      <c r="B280" s="43" t="s">
        <v>544</v>
      </c>
      <c r="C280" s="41" t="s">
        <v>7</v>
      </c>
      <c r="D280" s="18" t="s">
        <v>10</v>
      </c>
      <c r="E280" s="19"/>
      <c r="F280" s="42">
        <v>2</v>
      </c>
      <c r="G280" s="41"/>
      <c r="H280" s="43"/>
      <c r="I280" s="43"/>
      <c r="J280" s="43"/>
      <c r="K280" s="43"/>
      <c r="L280" s="43"/>
      <c r="M280" s="44"/>
      <c r="N280" s="43"/>
      <c r="O280" s="43"/>
      <c r="P280" s="43"/>
      <c r="Q280" s="44"/>
      <c r="R280" s="43"/>
      <c r="S280" s="43"/>
      <c r="T280" s="45"/>
      <c r="U280" s="45"/>
      <c r="V280" s="24"/>
      <c r="W280" s="18"/>
      <c r="X280" s="25" t="s">
        <v>57</v>
      </c>
      <c r="Y280" s="25"/>
      <c r="Z280" s="101"/>
    </row>
    <row r="281" spans="1:26" ht="15.6" x14ac:dyDescent="0.3">
      <c r="A281" s="15" t="s">
        <v>545</v>
      </c>
      <c r="B281" s="16" t="s">
        <v>546</v>
      </c>
      <c r="C281" s="17" t="s">
        <v>7</v>
      </c>
      <c r="D281" s="18" t="s">
        <v>547</v>
      </c>
      <c r="E281" s="19"/>
      <c r="F281" s="20">
        <v>27</v>
      </c>
      <c r="G281" s="17"/>
      <c r="H281" s="16"/>
      <c r="I281" s="16"/>
      <c r="J281" s="16"/>
      <c r="K281" s="16"/>
      <c r="L281" s="16"/>
      <c r="M281" s="21"/>
      <c r="N281" s="16"/>
      <c r="O281" s="16"/>
      <c r="P281" s="22">
        <v>7.0000000000000007E-2</v>
      </c>
      <c r="Q281" s="35">
        <v>0.5</v>
      </c>
      <c r="R281" s="16">
        <v>0.5</v>
      </c>
      <c r="S281" s="16"/>
      <c r="T281" s="23"/>
      <c r="U281" s="23"/>
      <c r="V281" s="24" t="s">
        <v>20</v>
      </c>
      <c r="W281" s="18">
        <f>F281/6</f>
        <v>4.5</v>
      </c>
      <c r="X281" s="25" t="s">
        <v>16</v>
      </c>
      <c r="Y281" s="18"/>
      <c r="Z281" s="38"/>
    </row>
    <row r="282" spans="1:26" ht="15.6" x14ac:dyDescent="0.3">
      <c r="A282" s="59" t="s">
        <v>545</v>
      </c>
      <c r="B282" s="43" t="s">
        <v>546</v>
      </c>
      <c r="C282" s="41" t="s">
        <v>7</v>
      </c>
      <c r="D282" s="18" t="s">
        <v>143</v>
      </c>
      <c r="E282" s="19"/>
      <c r="F282" s="42">
        <v>50</v>
      </c>
      <c r="G282" s="41"/>
      <c r="H282" s="43"/>
      <c r="I282" s="43"/>
      <c r="J282" s="43"/>
      <c r="K282" s="43"/>
      <c r="L282" s="43"/>
      <c r="M282" s="44"/>
      <c r="N282" s="43"/>
      <c r="O282" s="43"/>
      <c r="P282" s="43"/>
      <c r="Q282" s="44"/>
      <c r="R282" s="43"/>
      <c r="S282" s="43"/>
      <c r="T282" s="45"/>
      <c r="U282" s="45"/>
      <c r="V282" s="24"/>
      <c r="W282" s="18"/>
      <c r="X282" s="25" t="s">
        <v>16</v>
      </c>
      <c r="Y282" s="55"/>
      <c r="Z282" s="27"/>
    </row>
    <row r="283" spans="1:26" ht="15.6" x14ac:dyDescent="0.3">
      <c r="A283" s="15" t="s">
        <v>548</v>
      </c>
      <c r="B283" s="16" t="s">
        <v>549</v>
      </c>
      <c r="C283" s="17" t="s">
        <v>7</v>
      </c>
      <c r="D283" s="18" t="s">
        <v>10</v>
      </c>
      <c r="E283" s="19"/>
      <c r="F283" s="20">
        <v>2</v>
      </c>
      <c r="G283" s="17"/>
      <c r="H283" s="16"/>
      <c r="I283" s="16"/>
      <c r="J283" s="16"/>
      <c r="K283" s="16"/>
      <c r="L283" s="16"/>
      <c r="M283" s="21"/>
      <c r="N283" s="16"/>
      <c r="O283" s="16"/>
      <c r="P283" s="22"/>
      <c r="Q283" s="21"/>
      <c r="R283" s="16"/>
      <c r="S283" s="16"/>
      <c r="T283" s="23"/>
      <c r="U283" s="23"/>
      <c r="V283" s="24"/>
      <c r="W283" s="18"/>
      <c r="X283" s="25" t="s">
        <v>30</v>
      </c>
      <c r="Y283" s="25"/>
      <c r="Z283" s="27"/>
    </row>
    <row r="284" spans="1:26" ht="15.6" x14ac:dyDescent="0.3">
      <c r="A284" s="15" t="s">
        <v>550</v>
      </c>
      <c r="B284" s="16" t="s">
        <v>551</v>
      </c>
      <c r="C284" s="17" t="s">
        <v>2</v>
      </c>
      <c r="D284" s="18" t="s">
        <v>3</v>
      </c>
      <c r="E284" s="19" t="s">
        <v>4</v>
      </c>
      <c r="F284" s="17">
        <v>12</v>
      </c>
      <c r="G284" s="17"/>
      <c r="H284" s="16"/>
      <c r="I284" s="16"/>
      <c r="J284" s="16"/>
      <c r="K284" s="16"/>
      <c r="L284" s="16"/>
      <c r="M284" s="21"/>
      <c r="N284" s="16"/>
      <c r="O284" s="16"/>
      <c r="P284" s="22"/>
      <c r="Q284" s="16"/>
      <c r="R284" s="16"/>
      <c r="S284" s="16"/>
      <c r="T284" s="35"/>
      <c r="U284" s="35"/>
      <c r="V284" s="24"/>
      <c r="W284" s="18"/>
      <c r="X284" s="25" t="s">
        <v>5</v>
      </c>
      <c r="Y284" s="26"/>
      <c r="Z284" s="27"/>
    </row>
    <row r="285" spans="1:26" ht="15.6" x14ac:dyDescent="0.3">
      <c r="A285" s="59" t="s">
        <v>552</v>
      </c>
      <c r="B285" s="43"/>
      <c r="C285" s="41" t="s">
        <v>7</v>
      </c>
      <c r="D285" s="18" t="s">
        <v>143</v>
      </c>
      <c r="E285" s="28"/>
      <c r="F285" s="42">
        <v>10</v>
      </c>
      <c r="G285" s="41"/>
      <c r="H285" s="43"/>
      <c r="I285" s="43"/>
      <c r="J285" s="43"/>
      <c r="K285" s="43"/>
      <c r="L285" s="43"/>
      <c r="M285" s="44"/>
      <c r="N285" s="43"/>
      <c r="O285" s="43"/>
      <c r="P285" s="43"/>
      <c r="Q285" s="44"/>
      <c r="R285" s="43"/>
      <c r="S285" s="43"/>
      <c r="T285" s="45"/>
      <c r="U285" s="45"/>
      <c r="V285" s="24"/>
      <c r="W285" s="18"/>
      <c r="X285" s="25" t="s">
        <v>16</v>
      </c>
      <c r="Y285" s="82"/>
      <c r="Z285" s="27" t="s">
        <v>278</v>
      </c>
    </row>
    <row r="286" spans="1:26" ht="24.6" x14ac:dyDescent="0.3">
      <c r="A286" s="15" t="s">
        <v>553</v>
      </c>
      <c r="B286" s="16" t="s">
        <v>554</v>
      </c>
      <c r="C286" s="17" t="s">
        <v>19</v>
      </c>
      <c r="D286" s="19"/>
      <c r="E286" s="19">
        <v>2</v>
      </c>
      <c r="F286" s="17">
        <v>32</v>
      </c>
      <c r="G286" s="24">
        <v>32</v>
      </c>
      <c r="H286" s="31">
        <v>2.97</v>
      </c>
      <c r="I286" s="31"/>
      <c r="J286" s="31">
        <v>0.19</v>
      </c>
      <c r="K286" s="31">
        <v>0.19</v>
      </c>
      <c r="L286" s="31"/>
      <c r="M286" s="21">
        <v>0.26</v>
      </c>
      <c r="N286" s="16">
        <f>F286*(H286+I286+J286+K286+L286+M286)</f>
        <v>115.52000000000001</v>
      </c>
      <c r="O286" s="31"/>
      <c r="P286" s="22"/>
      <c r="Q286" s="16"/>
      <c r="R286" s="16">
        <v>0.5</v>
      </c>
      <c r="S286" s="16">
        <f>H286+I286+J286+K286+L286+M286+O286+P286+Q286+R286</f>
        <v>4.1100000000000003</v>
      </c>
      <c r="T286" s="23">
        <f>S286*3</f>
        <v>12.330000000000002</v>
      </c>
      <c r="U286" s="23">
        <v>13</v>
      </c>
      <c r="V286" s="24" t="s">
        <v>20</v>
      </c>
      <c r="W286" s="18">
        <f>F286/6</f>
        <v>5.333333333333333</v>
      </c>
      <c r="X286" s="25" t="s">
        <v>57</v>
      </c>
      <c r="Y286" s="26"/>
      <c r="Z286" s="27" t="s">
        <v>555</v>
      </c>
    </row>
    <row r="287" spans="1:26" ht="15.6" x14ac:dyDescent="0.3">
      <c r="A287" s="15" t="s">
        <v>556</v>
      </c>
      <c r="B287" s="16" t="s">
        <v>557</v>
      </c>
      <c r="C287" s="17" t="s">
        <v>36</v>
      </c>
      <c r="D287" s="19"/>
      <c r="E287" s="19">
        <v>2</v>
      </c>
      <c r="F287" s="17">
        <v>30</v>
      </c>
      <c r="G287" s="17">
        <v>30</v>
      </c>
      <c r="H287" s="16">
        <v>3.43</v>
      </c>
      <c r="I287" s="16"/>
      <c r="J287" s="16">
        <v>0.5</v>
      </c>
      <c r="K287" s="16">
        <v>0</v>
      </c>
      <c r="L287" s="16">
        <v>0.31</v>
      </c>
      <c r="M287" s="21">
        <v>0.2</v>
      </c>
      <c r="N287" s="16">
        <f>F287*(H287+I287+J287+K287+L287+M287)</f>
        <v>133.20000000000002</v>
      </c>
      <c r="O287" s="16"/>
      <c r="P287" s="22"/>
      <c r="Q287" s="31"/>
      <c r="R287" s="31">
        <v>0.53</v>
      </c>
      <c r="S287" s="16">
        <f>H287+I287+J287+K287+L287+M287+O287+P287+Q287+R287</f>
        <v>4.9700000000000006</v>
      </c>
      <c r="T287" s="23">
        <f>S287*3</f>
        <v>14.910000000000002</v>
      </c>
      <c r="U287" s="23">
        <v>15</v>
      </c>
      <c r="V287" s="24" t="s">
        <v>42</v>
      </c>
      <c r="W287" s="18">
        <f>F287/4</f>
        <v>7.5</v>
      </c>
      <c r="X287" s="25" t="s">
        <v>57</v>
      </c>
      <c r="Y287" s="26"/>
      <c r="Z287" s="27" t="s">
        <v>494</v>
      </c>
    </row>
    <row r="288" spans="1:26" ht="15.6" x14ac:dyDescent="0.3">
      <c r="A288" s="15" t="s">
        <v>558</v>
      </c>
      <c r="B288" s="36" t="s">
        <v>559</v>
      </c>
      <c r="C288" s="17" t="s">
        <v>36</v>
      </c>
      <c r="D288" s="19"/>
      <c r="E288" s="19">
        <v>2</v>
      </c>
      <c r="F288" s="17">
        <v>30</v>
      </c>
      <c r="G288" s="58">
        <v>30</v>
      </c>
      <c r="H288" s="31">
        <v>3.43</v>
      </c>
      <c r="I288" s="31"/>
      <c r="J288" s="31">
        <v>0.5</v>
      </c>
      <c r="K288" s="31">
        <v>0</v>
      </c>
      <c r="L288" s="31">
        <v>0.31</v>
      </c>
      <c r="M288" s="21">
        <v>0.2</v>
      </c>
      <c r="N288" s="16">
        <f>F288*(H288+I288+J288+K288+L288+M288)</f>
        <v>133.20000000000002</v>
      </c>
      <c r="O288" s="31"/>
      <c r="P288" s="22"/>
      <c r="Q288" s="31"/>
      <c r="R288" s="31">
        <v>0.53</v>
      </c>
      <c r="S288" s="16">
        <f>H288+I288+J288+K288+L288+M288+O288+P288+Q288+R288</f>
        <v>4.9700000000000006</v>
      </c>
      <c r="T288" s="23">
        <f>S288*3</f>
        <v>14.910000000000002</v>
      </c>
      <c r="U288" s="23">
        <v>15</v>
      </c>
      <c r="V288" s="24" t="s">
        <v>42</v>
      </c>
      <c r="W288" s="18">
        <f>F288/4</f>
        <v>7.5</v>
      </c>
      <c r="X288" s="25" t="s">
        <v>57</v>
      </c>
      <c r="Y288" s="26"/>
      <c r="Z288" s="27" t="s">
        <v>494</v>
      </c>
    </row>
    <row r="289" spans="1:26" ht="24.6" x14ac:dyDescent="0.3">
      <c r="A289" s="15" t="s">
        <v>560</v>
      </c>
      <c r="B289" s="16" t="s">
        <v>561</v>
      </c>
      <c r="C289" s="17" t="s">
        <v>19</v>
      </c>
      <c r="D289" s="19"/>
      <c r="E289" s="19">
        <v>2</v>
      </c>
      <c r="F289" s="17">
        <v>32</v>
      </c>
      <c r="G289" s="24">
        <v>32</v>
      </c>
      <c r="H289" s="31">
        <v>3.03</v>
      </c>
      <c r="I289" s="31"/>
      <c r="J289" s="31">
        <v>0.28999999999999998</v>
      </c>
      <c r="K289" s="31">
        <v>0.19</v>
      </c>
      <c r="L289" s="31"/>
      <c r="M289" s="21">
        <v>0.26</v>
      </c>
      <c r="N289" s="16">
        <f>F289*(H289+I289+J289+K289+L289+M289)</f>
        <v>120.63999999999999</v>
      </c>
      <c r="O289" s="31"/>
      <c r="P289" s="22"/>
      <c r="Q289" s="16"/>
      <c r="R289" s="16">
        <v>0.5</v>
      </c>
      <c r="S289" s="16">
        <f>H289+I289+J289+K289+L289+M289+O289+P289+Q289+R289</f>
        <v>4.2699999999999996</v>
      </c>
      <c r="T289" s="23">
        <f>S289*3</f>
        <v>12.809999999999999</v>
      </c>
      <c r="U289" s="23">
        <v>13</v>
      </c>
      <c r="V289" s="24" t="s">
        <v>20</v>
      </c>
      <c r="W289" s="18">
        <f>F289/6</f>
        <v>5.333333333333333</v>
      </c>
      <c r="X289" s="25" t="s">
        <v>57</v>
      </c>
      <c r="Y289" s="26"/>
      <c r="Z289" s="27" t="s">
        <v>555</v>
      </c>
    </row>
    <row r="290" spans="1:26" ht="15.6" x14ac:dyDescent="0.3">
      <c r="A290" s="15" t="s">
        <v>562</v>
      </c>
      <c r="B290" s="39" t="s">
        <v>563</v>
      </c>
      <c r="C290" s="17" t="s">
        <v>7</v>
      </c>
      <c r="D290" s="18" t="s">
        <v>10</v>
      </c>
      <c r="E290" s="19"/>
      <c r="F290" s="20">
        <v>15</v>
      </c>
      <c r="G290" s="17"/>
      <c r="H290" s="16"/>
      <c r="I290" s="16"/>
      <c r="J290" s="16"/>
      <c r="K290" s="16"/>
      <c r="L290" s="16"/>
      <c r="M290" s="21"/>
      <c r="N290" s="16"/>
      <c r="O290" s="16"/>
      <c r="P290" s="22"/>
      <c r="Q290" s="21"/>
      <c r="R290" s="16"/>
      <c r="S290" s="16"/>
      <c r="T290" s="23"/>
      <c r="U290" s="23"/>
      <c r="V290" s="24"/>
      <c r="W290" s="18"/>
      <c r="X290" s="25" t="s">
        <v>5</v>
      </c>
      <c r="Y290" s="25"/>
      <c r="Z290" s="38"/>
    </row>
    <row r="291" spans="1:26" ht="15.6" x14ac:dyDescent="0.3">
      <c r="A291" s="15" t="s">
        <v>564</v>
      </c>
      <c r="B291" s="16" t="s">
        <v>565</v>
      </c>
      <c r="C291" s="17" t="s">
        <v>7</v>
      </c>
      <c r="D291" s="18" t="s">
        <v>3</v>
      </c>
      <c r="E291" s="19" t="s">
        <v>4</v>
      </c>
      <c r="F291" s="20">
        <v>2</v>
      </c>
      <c r="G291" s="17"/>
      <c r="H291" s="16"/>
      <c r="I291" s="16"/>
      <c r="J291" s="16"/>
      <c r="K291" s="16"/>
      <c r="L291" s="16"/>
      <c r="M291" s="21"/>
      <c r="N291" s="16"/>
      <c r="O291" s="16"/>
      <c r="P291" s="16"/>
      <c r="Q291" s="16"/>
      <c r="R291" s="16"/>
      <c r="S291" s="16"/>
      <c r="T291" s="35"/>
      <c r="U291" s="80"/>
      <c r="V291" s="24"/>
      <c r="W291" s="18"/>
      <c r="X291" s="25" t="s">
        <v>9</v>
      </c>
      <c r="Y291" s="32"/>
      <c r="Z291" s="38"/>
    </row>
    <row r="292" spans="1:26" ht="15.6" x14ac:dyDescent="0.3">
      <c r="A292" s="15" t="s">
        <v>566</v>
      </c>
      <c r="B292" s="39" t="s">
        <v>567</v>
      </c>
      <c r="C292" s="17" t="s">
        <v>7</v>
      </c>
      <c r="D292" s="19" t="s">
        <v>3</v>
      </c>
      <c r="E292" s="19" t="s">
        <v>4</v>
      </c>
      <c r="F292" s="17">
        <v>5</v>
      </c>
      <c r="G292" s="17"/>
      <c r="H292" s="16"/>
      <c r="I292" s="16"/>
      <c r="J292" s="16"/>
      <c r="K292" s="16"/>
      <c r="L292" s="16"/>
      <c r="M292" s="21"/>
      <c r="N292" s="16"/>
      <c r="O292" s="16"/>
      <c r="P292" s="22"/>
      <c r="Q292" s="16"/>
      <c r="R292" s="16"/>
      <c r="S292" s="16"/>
      <c r="T292" s="23"/>
      <c r="U292" s="23"/>
      <c r="V292" s="24"/>
      <c r="W292" s="18"/>
      <c r="X292" s="25" t="s">
        <v>16</v>
      </c>
      <c r="Y292" s="26"/>
      <c r="Z292" s="38"/>
    </row>
    <row r="293" spans="1:26" ht="15.6" x14ac:dyDescent="0.3">
      <c r="A293" s="15" t="s">
        <v>568</v>
      </c>
      <c r="B293" s="16" t="s">
        <v>569</v>
      </c>
      <c r="C293" s="24" t="s">
        <v>7</v>
      </c>
      <c r="D293" s="18" t="s">
        <v>93</v>
      </c>
      <c r="E293" s="19"/>
      <c r="F293" s="17">
        <v>1</v>
      </c>
      <c r="G293" s="47"/>
      <c r="H293" s="16"/>
      <c r="I293" s="16"/>
      <c r="J293" s="16"/>
      <c r="K293" s="49"/>
      <c r="L293" s="16"/>
      <c r="M293" s="21"/>
      <c r="N293" s="16"/>
      <c r="O293" s="16"/>
      <c r="P293" s="16"/>
      <c r="Q293" s="31"/>
      <c r="R293" s="16"/>
      <c r="S293" s="16"/>
      <c r="T293" s="35"/>
      <c r="U293" s="35"/>
      <c r="V293" s="24"/>
      <c r="W293" s="18"/>
      <c r="X293" s="25" t="s">
        <v>172</v>
      </c>
      <c r="Y293" s="26"/>
      <c r="Z293" s="38"/>
    </row>
    <row r="294" spans="1:26" ht="15.6" x14ac:dyDescent="0.3">
      <c r="A294" s="15" t="s">
        <v>570</v>
      </c>
      <c r="B294" s="16" t="s">
        <v>571</v>
      </c>
      <c r="C294" s="17" t="s">
        <v>7</v>
      </c>
      <c r="D294" s="18" t="s">
        <v>90</v>
      </c>
      <c r="E294" s="19"/>
      <c r="F294" s="20">
        <v>3</v>
      </c>
      <c r="G294" s="17"/>
      <c r="H294" s="16"/>
      <c r="I294" s="16"/>
      <c r="J294" s="16"/>
      <c r="K294" s="16"/>
      <c r="L294" s="16"/>
      <c r="M294" s="21"/>
      <c r="N294" s="16"/>
      <c r="O294" s="16"/>
      <c r="P294" s="16"/>
      <c r="Q294" s="21"/>
      <c r="R294" s="16"/>
      <c r="S294" s="16"/>
      <c r="T294" s="23"/>
      <c r="U294" s="23"/>
      <c r="V294" s="24"/>
      <c r="W294" s="18"/>
      <c r="X294" s="25" t="s">
        <v>16</v>
      </c>
      <c r="Y294" s="26"/>
      <c r="Z294" s="27"/>
    </row>
    <row r="295" spans="1:26" ht="15.6" x14ac:dyDescent="0.3">
      <c r="A295" s="59" t="s">
        <v>572</v>
      </c>
      <c r="B295" s="43" t="s">
        <v>573</v>
      </c>
      <c r="C295" s="41" t="s">
        <v>7</v>
      </c>
      <c r="D295" s="18" t="s">
        <v>10</v>
      </c>
      <c r="E295" s="19"/>
      <c r="F295" s="42">
        <v>5</v>
      </c>
      <c r="G295" s="41"/>
      <c r="H295" s="43"/>
      <c r="I295" s="43"/>
      <c r="J295" s="43"/>
      <c r="K295" s="43"/>
      <c r="L295" s="43"/>
      <c r="M295" s="44"/>
      <c r="N295" s="43"/>
      <c r="O295" s="43"/>
      <c r="P295" s="22"/>
      <c r="Q295" s="44"/>
      <c r="R295" s="43"/>
      <c r="S295" s="43"/>
      <c r="T295" s="45"/>
      <c r="U295" s="45"/>
      <c r="V295" s="24"/>
      <c r="W295" s="18"/>
      <c r="X295" s="25" t="s">
        <v>16</v>
      </c>
      <c r="Y295" s="25"/>
      <c r="Z295" s="38"/>
    </row>
    <row r="296" spans="1:26" ht="15.6" x14ac:dyDescent="0.3">
      <c r="A296" s="15" t="s">
        <v>574</v>
      </c>
      <c r="B296" s="48" t="s">
        <v>575</v>
      </c>
      <c r="C296" s="24" t="s">
        <v>29</v>
      </c>
      <c r="D296" s="19"/>
      <c r="E296" s="19"/>
      <c r="F296" s="20">
        <v>70</v>
      </c>
      <c r="G296" s="17"/>
      <c r="H296" s="48">
        <v>3.5</v>
      </c>
      <c r="I296" s="48"/>
      <c r="J296" s="16"/>
      <c r="K296" s="16"/>
      <c r="L296" s="16"/>
      <c r="M296" s="21"/>
      <c r="N296" s="16">
        <f>F296*(H296+I296+J296+K296+L296+M296)</f>
        <v>245</v>
      </c>
      <c r="O296" s="16"/>
      <c r="P296" s="16"/>
      <c r="Q296" s="16"/>
      <c r="R296" s="16"/>
      <c r="S296" s="16">
        <f>H296+I296+J296+K296+L296+M296+O296+P296+Q296+R296</f>
        <v>3.5</v>
      </c>
      <c r="T296" s="23">
        <f>S296*2</f>
        <v>7</v>
      </c>
      <c r="U296" s="35">
        <v>7</v>
      </c>
      <c r="V296" s="24"/>
      <c r="W296" s="18"/>
      <c r="X296" s="25" t="s">
        <v>30</v>
      </c>
      <c r="Y296" s="26" t="s">
        <v>31</v>
      </c>
      <c r="Z296" s="27"/>
    </row>
    <row r="297" spans="1:26" ht="15.6" x14ac:dyDescent="0.3">
      <c r="A297" s="15" t="s">
        <v>576</v>
      </c>
      <c r="B297" s="36" t="s">
        <v>577</v>
      </c>
      <c r="C297" s="17" t="s">
        <v>7</v>
      </c>
      <c r="D297" s="18" t="s">
        <v>90</v>
      </c>
      <c r="E297" s="19"/>
      <c r="F297" s="20">
        <v>1</v>
      </c>
      <c r="G297" s="17"/>
      <c r="H297" s="16"/>
      <c r="I297" s="16"/>
      <c r="J297" s="16"/>
      <c r="K297" s="16"/>
      <c r="L297" s="16"/>
      <c r="M297" s="21"/>
      <c r="N297" s="16"/>
      <c r="O297" s="16"/>
      <c r="P297" s="16"/>
      <c r="Q297" s="31"/>
      <c r="R297" s="16"/>
      <c r="S297" s="16"/>
      <c r="T297" s="23"/>
      <c r="U297" s="23"/>
      <c r="V297" s="24"/>
      <c r="W297" s="18"/>
      <c r="X297" s="25" t="s">
        <v>16</v>
      </c>
      <c r="Y297" s="26"/>
      <c r="Z297" s="27"/>
    </row>
    <row r="298" spans="1:26" ht="15.6" x14ac:dyDescent="0.3">
      <c r="A298" s="15" t="s">
        <v>578</v>
      </c>
      <c r="B298" s="16"/>
      <c r="C298" s="17" t="s">
        <v>7</v>
      </c>
      <c r="D298" s="18" t="s">
        <v>198</v>
      </c>
      <c r="E298" s="19"/>
      <c r="F298" s="20">
        <v>55</v>
      </c>
      <c r="G298" s="17"/>
      <c r="H298" s="16"/>
      <c r="I298" s="16"/>
      <c r="J298" s="16"/>
      <c r="K298" s="16"/>
      <c r="L298" s="16"/>
      <c r="M298" s="21"/>
      <c r="N298" s="16"/>
      <c r="O298" s="16"/>
      <c r="P298" s="16"/>
      <c r="Q298" s="21"/>
      <c r="R298" s="16"/>
      <c r="S298" s="16"/>
      <c r="T298" s="23"/>
      <c r="U298" s="23"/>
      <c r="V298" s="24"/>
      <c r="W298" s="18"/>
      <c r="X298" s="25" t="s">
        <v>16</v>
      </c>
      <c r="Y298" s="55"/>
      <c r="Z298" s="27"/>
    </row>
    <row r="299" spans="1:26" ht="15.6" x14ac:dyDescent="0.3">
      <c r="A299" s="15" t="s">
        <v>579</v>
      </c>
      <c r="B299" s="39" t="s">
        <v>580</v>
      </c>
      <c r="C299" s="17" t="s">
        <v>7</v>
      </c>
      <c r="D299" s="18" t="s">
        <v>10</v>
      </c>
      <c r="E299" s="28"/>
      <c r="F299" s="20">
        <v>11</v>
      </c>
      <c r="G299" s="17"/>
      <c r="H299" s="16"/>
      <c r="I299" s="16"/>
      <c r="J299" s="16"/>
      <c r="K299" s="16"/>
      <c r="L299" s="16"/>
      <c r="M299" s="21"/>
      <c r="N299" s="16"/>
      <c r="O299" s="16"/>
      <c r="P299" s="16"/>
      <c r="Q299" s="21"/>
      <c r="R299" s="16"/>
      <c r="S299" s="16"/>
      <c r="T299" s="23"/>
      <c r="U299" s="23"/>
      <c r="V299" s="24"/>
      <c r="W299" s="18"/>
      <c r="X299" s="25" t="s">
        <v>5</v>
      </c>
      <c r="Y299" s="29"/>
      <c r="Z299" s="27"/>
    </row>
    <row r="300" spans="1:26" ht="15.6" x14ac:dyDescent="0.3">
      <c r="A300" s="15" t="s">
        <v>581</v>
      </c>
      <c r="B300" s="39" t="s">
        <v>582</v>
      </c>
      <c r="C300" s="24" t="s">
        <v>29</v>
      </c>
      <c r="D300" s="18"/>
      <c r="E300" s="19"/>
      <c r="F300" s="20">
        <v>18</v>
      </c>
      <c r="G300" s="17"/>
      <c r="H300" s="16">
        <v>3.5</v>
      </c>
      <c r="I300" s="16"/>
      <c r="J300" s="16"/>
      <c r="K300" s="16"/>
      <c r="L300" s="16"/>
      <c r="M300" s="21"/>
      <c r="N300" s="16">
        <f>F300*(H300+I300+J300+K300+L300+M300)</f>
        <v>63</v>
      </c>
      <c r="O300" s="16"/>
      <c r="P300" s="16"/>
      <c r="Q300" s="16"/>
      <c r="R300" s="34"/>
      <c r="S300" s="16">
        <f>H300+I300+J300+K300+L300+M300+O300+P300+Q300+R300</f>
        <v>3.5</v>
      </c>
      <c r="T300" s="23">
        <f>S300*2</f>
        <v>7</v>
      </c>
      <c r="U300" s="35">
        <v>7</v>
      </c>
      <c r="V300" s="24"/>
      <c r="W300" s="18"/>
      <c r="X300" s="25" t="s">
        <v>30</v>
      </c>
      <c r="Y300" s="26" t="s">
        <v>31</v>
      </c>
      <c r="Z300" s="27"/>
    </row>
    <row r="301" spans="1:26" ht="15.6" x14ac:dyDescent="0.3">
      <c r="A301" s="15" t="s">
        <v>583</v>
      </c>
      <c r="B301" s="39" t="s">
        <v>584</v>
      </c>
      <c r="C301" s="24" t="s">
        <v>7</v>
      </c>
      <c r="D301" s="18" t="s">
        <v>93</v>
      </c>
      <c r="E301" s="19"/>
      <c r="F301" s="17">
        <v>10</v>
      </c>
      <c r="G301" s="60"/>
      <c r="H301" s="16"/>
      <c r="I301" s="16"/>
      <c r="J301" s="16"/>
      <c r="K301" s="49"/>
      <c r="L301" s="16"/>
      <c r="M301" s="21"/>
      <c r="N301" s="16"/>
      <c r="O301" s="16"/>
      <c r="P301" s="16"/>
      <c r="Q301" s="31"/>
      <c r="R301" s="16"/>
      <c r="S301" s="16"/>
      <c r="T301" s="35"/>
      <c r="U301" s="35"/>
      <c r="V301" s="24"/>
      <c r="W301" s="18"/>
      <c r="X301" s="25" t="s">
        <v>5</v>
      </c>
      <c r="Y301" s="26"/>
      <c r="Z301" s="38"/>
    </row>
    <row r="302" spans="1:26" ht="15.6" x14ac:dyDescent="0.3">
      <c r="A302" s="15" t="s">
        <v>585</v>
      </c>
      <c r="B302" s="39" t="s">
        <v>586</v>
      </c>
      <c r="C302" s="17" t="s">
        <v>2</v>
      </c>
      <c r="D302" s="18" t="s">
        <v>3</v>
      </c>
      <c r="E302" s="19" t="s">
        <v>4</v>
      </c>
      <c r="F302" s="17">
        <v>15</v>
      </c>
      <c r="G302" s="17"/>
      <c r="H302" s="16"/>
      <c r="I302" s="16"/>
      <c r="J302" s="16"/>
      <c r="K302" s="16"/>
      <c r="L302" s="16"/>
      <c r="M302" s="21"/>
      <c r="N302" s="16"/>
      <c r="O302" s="16"/>
      <c r="P302" s="22"/>
      <c r="Q302" s="16"/>
      <c r="R302" s="16"/>
      <c r="S302" s="16"/>
      <c r="T302" s="35"/>
      <c r="U302" s="35"/>
      <c r="V302" s="24"/>
      <c r="W302" s="18"/>
      <c r="X302" s="25" t="s">
        <v>5</v>
      </c>
      <c r="Y302" s="26"/>
      <c r="Z302" s="27"/>
    </row>
    <row r="303" spans="1:26" ht="15.6" x14ac:dyDescent="0.3">
      <c r="A303" s="15" t="s">
        <v>587</v>
      </c>
      <c r="B303" s="15" t="s">
        <v>588</v>
      </c>
      <c r="C303" s="17" t="s">
        <v>7</v>
      </c>
      <c r="D303" s="18" t="s">
        <v>8</v>
      </c>
      <c r="E303" s="19"/>
      <c r="F303" s="20">
        <v>2</v>
      </c>
      <c r="G303" s="17"/>
      <c r="H303" s="16"/>
      <c r="I303" s="16"/>
      <c r="J303" s="16"/>
      <c r="K303" s="16"/>
      <c r="L303" s="16"/>
      <c r="M303" s="21"/>
      <c r="N303" s="16"/>
      <c r="O303" s="16"/>
      <c r="P303" s="22"/>
      <c r="Q303" s="21"/>
      <c r="R303" s="16"/>
      <c r="S303" s="16"/>
      <c r="T303" s="35"/>
      <c r="U303" s="66"/>
      <c r="V303" s="24"/>
      <c r="W303" s="18"/>
      <c r="X303" s="25" t="s">
        <v>9</v>
      </c>
      <c r="Y303" s="26"/>
      <c r="Z303" s="27"/>
    </row>
    <row r="304" spans="1:26" ht="15.6" x14ac:dyDescent="0.3">
      <c r="A304" s="59" t="s">
        <v>589</v>
      </c>
      <c r="B304" s="40" t="s">
        <v>590</v>
      </c>
      <c r="C304" s="41" t="s">
        <v>7</v>
      </c>
      <c r="D304" s="18" t="s">
        <v>10</v>
      </c>
      <c r="E304" s="19"/>
      <c r="F304" s="42">
        <v>12</v>
      </c>
      <c r="G304" s="41"/>
      <c r="H304" s="43"/>
      <c r="I304" s="43"/>
      <c r="J304" s="43"/>
      <c r="K304" s="43"/>
      <c r="L304" s="43"/>
      <c r="M304" s="44"/>
      <c r="N304" s="43"/>
      <c r="O304" s="43"/>
      <c r="P304" s="43"/>
      <c r="Q304" s="44"/>
      <c r="R304" s="43"/>
      <c r="S304" s="43"/>
      <c r="T304" s="45"/>
      <c r="U304" s="45"/>
      <c r="V304" s="24"/>
      <c r="W304" s="18"/>
      <c r="X304" s="25" t="s">
        <v>16</v>
      </c>
      <c r="Y304" s="25"/>
      <c r="Z304" s="27"/>
    </row>
    <row r="305" spans="1:26" ht="15.6" x14ac:dyDescent="0.3">
      <c r="A305" s="15" t="s">
        <v>591</v>
      </c>
      <c r="B305" s="39" t="s">
        <v>592</v>
      </c>
      <c r="C305" s="17" t="s">
        <v>7</v>
      </c>
      <c r="D305" s="18" t="s">
        <v>86</v>
      </c>
      <c r="E305" s="19"/>
      <c r="F305" s="20">
        <v>2</v>
      </c>
      <c r="G305" s="17"/>
      <c r="H305" s="16"/>
      <c r="I305" s="16"/>
      <c r="J305" s="16"/>
      <c r="K305" s="16"/>
      <c r="L305" s="16"/>
      <c r="M305" s="21"/>
      <c r="N305" s="16"/>
      <c r="O305" s="16"/>
      <c r="P305" s="16"/>
      <c r="Q305" s="21"/>
      <c r="R305" s="16"/>
      <c r="S305" s="16"/>
      <c r="T305" s="23"/>
      <c r="U305" s="23"/>
      <c r="V305" s="24"/>
      <c r="W305" s="18"/>
      <c r="X305" s="25" t="s">
        <v>16</v>
      </c>
      <c r="Y305" s="55"/>
      <c r="Z305" s="27"/>
    </row>
    <row r="306" spans="1:26" ht="15.6" x14ac:dyDescent="0.3">
      <c r="A306" s="15" t="s">
        <v>591</v>
      </c>
      <c r="B306" s="39" t="s">
        <v>592</v>
      </c>
      <c r="C306" s="17" t="s">
        <v>7</v>
      </c>
      <c r="D306" s="18" t="s">
        <v>10</v>
      </c>
      <c r="E306" s="19"/>
      <c r="F306" s="17">
        <v>12</v>
      </c>
      <c r="G306" s="17"/>
      <c r="H306" s="16"/>
      <c r="I306" s="16"/>
      <c r="J306" s="16"/>
      <c r="K306" s="16"/>
      <c r="L306" s="16"/>
      <c r="M306" s="21"/>
      <c r="N306" s="16"/>
      <c r="O306" s="16"/>
      <c r="P306" s="22"/>
      <c r="Q306" s="21"/>
      <c r="R306" s="16"/>
      <c r="S306" s="16"/>
      <c r="T306" s="23"/>
      <c r="U306" s="23"/>
      <c r="V306" s="24"/>
      <c r="W306" s="18"/>
      <c r="X306" s="25" t="s">
        <v>16</v>
      </c>
      <c r="Y306" s="26"/>
      <c r="Z306" s="27"/>
    </row>
    <row r="307" spans="1:26" ht="15.6" x14ac:dyDescent="0.3">
      <c r="A307" s="15" t="s">
        <v>593</v>
      </c>
      <c r="B307" s="39" t="s">
        <v>594</v>
      </c>
      <c r="C307" s="17" t="s">
        <v>7</v>
      </c>
      <c r="D307" s="19" t="s">
        <v>3</v>
      </c>
      <c r="E307" s="19" t="s">
        <v>4</v>
      </c>
      <c r="F307" s="20">
        <v>17</v>
      </c>
      <c r="G307" s="17"/>
      <c r="H307" s="16"/>
      <c r="I307" s="16"/>
      <c r="J307" s="16"/>
      <c r="K307" s="16"/>
      <c r="L307" s="16"/>
      <c r="M307" s="21"/>
      <c r="N307" s="16"/>
      <c r="O307" s="16"/>
      <c r="P307" s="22"/>
      <c r="Q307" s="16"/>
      <c r="R307" s="16"/>
      <c r="S307" s="16"/>
      <c r="T307" s="23"/>
      <c r="U307" s="23"/>
      <c r="V307" s="24"/>
      <c r="W307" s="18"/>
      <c r="X307" s="25" t="s">
        <v>30</v>
      </c>
      <c r="Y307" s="26"/>
      <c r="Z307" s="27"/>
    </row>
    <row r="308" spans="1:26" ht="15.6" x14ac:dyDescent="0.3">
      <c r="A308" s="53" t="s">
        <v>593</v>
      </c>
      <c r="B308" s="54" t="s">
        <v>594</v>
      </c>
      <c r="C308" s="24" t="s">
        <v>29</v>
      </c>
      <c r="D308" s="18"/>
      <c r="E308" s="19"/>
      <c r="F308" s="24">
        <v>30</v>
      </c>
      <c r="G308" s="24"/>
      <c r="H308" s="31">
        <v>3.5</v>
      </c>
      <c r="I308" s="31"/>
      <c r="J308" s="31"/>
      <c r="K308" s="31"/>
      <c r="L308" s="31"/>
      <c r="M308" s="21"/>
      <c r="N308" s="16">
        <f>F308*(H308+I308+J308+K308+L308+M308)</f>
        <v>105</v>
      </c>
      <c r="O308" s="31"/>
      <c r="P308" s="16"/>
      <c r="Q308" s="16"/>
      <c r="R308" s="31"/>
      <c r="S308" s="16">
        <f>H308+I308+J308+K308+L308+M308+O308+P308+Q308+R308</f>
        <v>3.5</v>
      </c>
      <c r="T308" s="23">
        <f>S308*2</f>
        <v>7</v>
      </c>
      <c r="U308" s="35">
        <v>7</v>
      </c>
      <c r="V308" s="24"/>
      <c r="W308" s="18"/>
      <c r="X308" s="25" t="s">
        <v>30</v>
      </c>
      <c r="Y308" s="26" t="s">
        <v>31</v>
      </c>
      <c r="Z308" s="27"/>
    </row>
    <row r="309" spans="1:26" ht="15.6" x14ac:dyDescent="0.3">
      <c r="A309" s="70" t="s">
        <v>595</v>
      </c>
      <c r="B309" s="39" t="s">
        <v>596</v>
      </c>
      <c r="C309" s="17" t="s">
        <v>7</v>
      </c>
      <c r="D309" s="19" t="s">
        <v>10</v>
      </c>
      <c r="E309" s="19"/>
      <c r="F309" s="20">
        <v>3</v>
      </c>
      <c r="G309" s="17"/>
      <c r="H309" s="16"/>
      <c r="I309" s="16"/>
      <c r="J309" s="16"/>
      <c r="K309" s="16"/>
      <c r="L309" s="16"/>
      <c r="M309" s="21"/>
      <c r="N309" s="16"/>
      <c r="O309" s="16"/>
      <c r="P309" s="22"/>
      <c r="Q309" s="31"/>
      <c r="R309" s="16"/>
      <c r="S309" s="16"/>
      <c r="T309" s="23"/>
      <c r="U309" s="23"/>
      <c r="V309" s="24"/>
      <c r="W309" s="18"/>
      <c r="X309" s="25" t="s">
        <v>9</v>
      </c>
      <c r="Y309" s="26"/>
      <c r="Z309" s="27"/>
    </row>
    <row r="310" spans="1:26" ht="15.6" x14ac:dyDescent="0.3">
      <c r="A310" s="50" t="s">
        <v>595</v>
      </c>
      <c r="B310" s="54" t="s">
        <v>596</v>
      </c>
      <c r="C310" s="24" t="s">
        <v>2</v>
      </c>
      <c r="D310" s="18" t="s">
        <v>3</v>
      </c>
      <c r="E310" s="19" t="s">
        <v>4</v>
      </c>
      <c r="F310" s="51">
        <v>12</v>
      </c>
      <c r="G310" s="24"/>
      <c r="H310" s="31"/>
      <c r="I310" s="31"/>
      <c r="J310" s="31"/>
      <c r="K310" s="31"/>
      <c r="L310" s="31"/>
      <c r="M310" s="21"/>
      <c r="N310" s="16"/>
      <c r="O310" s="31"/>
      <c r="P310" s="22"/>
      <c r="Q310" s="31"/>
      <c r="R310" s="31"/>
      <c r="S310" s="16"/>
      <c r="T310" s="35"/>
      <c r="U310" s="35"/>
      <c r="V310" s="24"/>
      <c r="W310" s="18"/>
      <c r="X310" s="25" t="s">
        <v>5</v>
      </c>
      <c r="Y310" s="26"/>
      <c r="Z310" s="27"/>
    </row>
    <row r="311" spans="1:26" ht="15.6" x14ac:dyDescent="0.3">
      <c r="A311" s="15" t="s">
        <v>597</v>
      </c>
      <c r="B311" s="102" t="s">
        <v>598</v>
      </c>
      <c r="C311" s="17" t="s">
        <v>7</v>
      </c>
      <c r="D311" s="18" t="s">
        <v>70</v>
      </c>
      <c r="E311" s="19"/>
      <c r="F311" s="17">
        <v>15</v>
      </c>
      <c r="G311" s="17"/>
      <c r="H311" s="16"/>
      <c r="I311" s="16"/>
      <c r="J311" s="16"/>
      <c r="K311" s="16"/>
      <c r="L311" s="16"/>
      <c r="M311" s="21"/>
      <c r="N311" s="16"/>
      <c r="O311" s="16"/>
      <c r="P311" s="22"/>
      <c r="Q311" s="16"/>
      <c r="R311" s="16"/>
      <c r="S311" s="16"/>
      <c r="T311" s="23"/>
      <c r="U311" s="23"/>
      <c r="V311" s="24"/>
      <c r="W311" s="18"/>
      <c r="X311" s="25" t="s">
        <v>16</v>
      </c>
      <c r="Y311" s="26"/>
      <c r="Z311" s="27" t="s">
        <v>278</v>
      </c>
    </row>
    <row r="312" spans="1:26" ht="15.6" x14ac:dyDescent="0.3">
      <c r="A312" s="50" t="s">
        <v>599</v>
      </c>
      <c r="B312" s="39"/>
      <c r="C312" s="17" t="s">
        <v>7</v>
      </c>
      <c r="D312" s="18" t="s">
        <v>10</v>
      </c>
      <c r="E312" s="19"/>
      <c r="F312" s="20">
        <v>7</v>
      </c>
      <c r="G312" s="17"/>
      <c r="H312" s="16"/>
      <c r="I312" s="16"/>
      <c r="J312" s="16"/>
      <c r="K312" s="16"/>
      <c r="L312" s="16"/>
      <c r="M312" s="21"/>
      <c r="N312" s="16"/>
      <c r="O312" s="16"/>
      <c r="P312" s="22"/>
      <c r="Q312" s="31"/>
      <c r="R312" s="16"/>
      <c r="S312" s="16"/>
      <c r="T312" s="35"/>
      <c r="U312" s="35"/>
      <c r="V312" s="24"/>
      <c r="W312" s="18"/>
      <c r="X312" s="25" t="s">
        <v>57</v>
      </c>
      <c r="Y312" s="32"/>
      <c r="Z312" s="33"/>
    </row>
    <row r="313" spans="1:26" ht="15.6" x14ac:dyDescent="0.3">
      <c r="A313" s="59" t="s">
        <v>600</v>
      </c>
      <c r="B313" s="43" t="s">
        <v>601</v>
      </c>
      <c r="C313" s="41" t="s">
        <v>7</v>
      </c>
      <c r="D313" s="18" t="s">
        <v>10</v>
      </c>
      <c r="E313" s="28"/>
      <c r="F313" s="42">
        <v>15</v>
      </c>
      <c r="G313" s="41"/>
      <c r="H313" s="43"/>
      <c r="I313" s="43"/>
      <c r="J313" s="43"/>
      <c r="K313" s="43"/>
      <c r="L313" s="43"/>
      <c r="M313" s="44"/>
      <c r="N313" s="43"/>
      <c r="O313" s="43"/>
      <c r="P313" s="22"/>
      <c r="Q313" s="44"/>
      <c r="R313" s="43"/>
      <c r="S313" s="43"/>
      <c r="T313" s="45"/>
      <c r="U313" s="45"/>
      <c r="V313" s="24"/>
      <c r="W313" s="18"/>
      <c r="X313" s="25" t="s">
        <v>16</v>
      </c>
      <c r="Y313" s="25"/>
      <c r="Z313" s="27"/>
    </row>
    <row r="314" spans="1:26" ht="15.6" x14ac:dyDescent="0.3">
      <c r="A314" s="15" t="s">
        <v>602</v>
      </c>
      <c r="B314" s="16" t="s">
        <v>603</v>
      </c>
      <c r="C314" s="17" t="s">
        <v>36</v>
      </c>
      <c r="D314" s="19"/>
      <c r="E314" s="19">
        <v>2</v>
      </c>
      <c r="F314" s="17">
        <v>25</v>
      </c>
      <c r="G314" s="17" t="s">
        <v>148</v>
      </c>
      <c r="H314" s="16">
        <v>3.22</v>
      </c>
      <c r="I314" s="16"/>
      <c r="J314" s="16">
        <v>0</v>
      </c>
      <c r="K314" s="16">
        <v>0.2</v>
      </c>
      <c r="L314" s="16"/>
      <c r="M314" s="21">
        <v>0.2</v>
      </c>
      <c r="N314" s="16">
        <f>F314*(H314+I314+J314+K314+L314+M314)</f>
        <v>90.500000000000014</v>
      </c>
      <c r="O314" s="16"/>
      <c r="P314" s="22"/>
      <c r="Q314" s="31"/>
      <c r="R314" s="16">
        <v>0.3</v>
      </c>
      <c r="S314" s="16">
        <f>H314+I314+J314+K314+L314+M314+O314+P314+Q314+R314</f>
        <v>3.9200000000000004</v>
      </c>
      <c r="T314" s="23">
        <f>S314*3</f>
        <v>11.760000000000002</v>
      </c>
      <c r="U314" s="23">
        <v>12</v>
      </c>
      <c r="V314" s="24">
        <v>5.5</v>
      </c>
      <c r="W314" s="18">
        <f>F314/8</f>
        <v>3.125</v>
      </c>
      <c r="X314" s="25" t="s">
        <v>16</v>
      </c>
      <c r="Y314" s="26"/>
      <c r="Z314" s="27" t="s">
        <v>604</v>
      </c>
    </row>
    <row r="315" spans="1:26" ht="15.6" x14ac:dyDescent="0.3">
      <c r="A315" s="15" t="s">
        <v>605</v>
      </c>
      <c r="B315" s="16" t="s">
        <v>606</v>
      </c>
      <c r="C315" s="17" t="s">
        <v>7</v>
      </c>
      <c r="D315" s="18" t="s">
        <v>86</v>
      </c>
      <c r="E315" s="19"/>
      <c r="F315" s="20">
        <v>4</v>
      </c>
      <c r="G315" s="17"/>
      <c r="H315" s="16"/>
      <c r="I315" s="16"/>
      <c r="J315" s="16"/>
      <c r="K315" s="16"/>
      <c r="L315" s="16"/>
      <c r="M315" s="21"/>
      <c r="N315" s="16"/>
      <c r="O315" s="16"/>
      <c r="P315" s="16"/>
      <c r="Q315" s="21"/>
      <c r="R315" s="16"/>
      <c r="S315" s="16"/>
      <c r="T315" s="23"/>
      <c r="U315" s="23"/>
      <c r="V315" s="24"/>
      <c r="W315" s="18"/>
      <c r="X315" s="25" t="s">
        <v>71</v>
      </c>
      <c r="Y315" s="68" t="s">
        <v>72</v>
      </c>
      <c r="Z315" s="27"/>
    </row>
    <row r="316" spans="1:26" ht="15.6" x14ac:dyDescent="0.3">
      <c r="A316" s="15" t="s">
        <v>605</v>
      </c>
      <c r="B316" s="16" t="s">
        <v>606</v>
      </c>
      <c r="C316" s="17" t="s">
        <v>7</v>
      </c>
      <c r="D316" s="18" t="s">
        <v>127</v>
      </c>
      <c r="E316" s="19"/>
      <c r="F316" s="20">
        <v>25</v>
      </c>
      <c r="G316" s="17"/>
      <c r="H316" s="16"/>
      <c r="I316" s="16"/>
      <c r="J316" s="16"/>
      <c r="K316" s="16"/>
      <c r="L316" s="16"/>
      <c r="M316" s="21"/>
      <c r="N316" s="16"/>
      <c r="O316" s="16"/>
      <c r="P316" s="22"/>
      <c r="Q316" s="21"/>
      <c r="R316" s="16"/>
      <c r="S316" s="16"/>
      <c r="T316" s="23"/>
      <c r="U316" s="23">
        <v>4</v>
      </c>
      <c r="V316" s="24" t="s">
        <v>519</v>
      </c>
      <c r="W316" s="18">
        <f>354/18</f>
        <v>19.666666666666668</v>
      </c>
      <c r="X316" s="25" t="s">
        <v>71</v>
      </c>
      <c r="Y316" s="26" t="s">
        <v>72</v>
      </c>
      <c r="Z316" s="38"/>
    </row>
    <row r="317" spans="1:26" ht="15.6" x14ac:dyDescent="0.3">
      <c r="A317" s="59" t="s">
        <v>605</v>
      </c>
      <c r="B317" s="43" t="s">
        <v>606</v>
      </c>
      <c r="C317" s="41" t="s">
        <v>7</v>
      </c>
      <c r="D317" s="18" t="s">
        <v>10</v>
      </c>
      <c r="E317" s="19"/>
      <c r="F317" s="42">
        <v>3</v>
      </c>
      <c r="G317" s="41"/>
      <c r="H317" s="43"/>
      <c r="I317" s="43"/>
      <c r="J317" s="43"/>
      <c r="K317" s="43"/>
      <c r="L317" s="43"/>
      <c r="M317" s="44"/>
      <c r="N317" s="43"/>
      <c r="O317" s="43"/>
      <c r="P317" s="22"/>
      <c r="Q317" s="44"/>
      <c r="R317" s="43"/>
      <c r="S317" s="43"/>
      <c r="T317" s="45"/>
      <c r="U317" s="45"/>
      <c r="V317" s="24"/>
      <c r="W317" s="18"/>
      <c r="X317" s="25" t="s">
        <v>71</v>
      </c>
      <c r="Y317" s="29" t="s">
        <v>72</v>
      </c>
      <c r="Z317" s="27"/>
    </row>
    <row r="318" spans="1:26" ht="15.6" x14ac:dyDescent="0.3">
      <c r="A318" s="50" t="s">
        <v>607</v>
      </c>
      <c r="B318" s="31" t="s">
        <v>608</v>
      </c>
      <c r="C318" s="24" t="s">
        <v>19</v>
      </c>
      <c r="D318" s="18"/>
      <c r="E318" s="19">
        <v>1</v>
      </c>
      <c r="F318" s="24">
        <v>32</v>
      </c>
      <c r="G318" s="24">
        <v>32</v>
      </c>
      <c r="H318" s="31">
        <v>1.99</v>
      </c>
      <c r="I318" s="31"/>
      <c r="J318" s="31">
        <v>0</v>
      </c>
      <c r="K318" s="31">
        <v>0.19</v>
      </c>
      <c r="L318" s="31"/>
      <c r="M318" s="21">
        <v>0.26</v>
      </c>
      <c r="N318" s="16">
        <f>F318*(H318+I318+J318+K318+L318+M318)</f>
        <v>78.080000000000013</v>
      </c>
      <c r="O318" s="31"/>
      <c r="P318" s="22"/>
      <c r="Q318" s="16"/>
      <c r="R318" s="31">
        <v>0.3</v>
      </c>
      <c r="S318" s="16">
        <f>H318+I318+J318+K318+L318+M318+O318+P318+Q318+R318</f>
        <v>2.74</v>
      </c>
      <c r="T318" s="23">
        <f>S318*3</f>
        <v>8.2200000000000006</v>
      </c>
      <c r="U318" s="35">
        <v>9</v>
      </c>
      <c r="V318" s="24">
        <v>5.5</v>
      </c>
      <c r="W318" s="18">
        <f>F318/8</f>
        <v>4</v>
      </c>
      <c r="X318" s="103" t="s">
        <v>16</v>
      </c>
      <c r="Y318" s="26"/>
      <c r="Z318" s="27" t="s">
        <v>609</v>
      </c>
    </row>
    <row r="319" spans="1:26" ht="15.6" x14ac:dyDescent="0.3">
      <c r="A319" s="59" t="s">
        <v>610</v>
      </c>
      <c r="B319" s="43"/>
      <c r="C319" s="41" t="s">
        <v>7</v>
      </c>
      <c r="D319" s="18" t="s">
        <v>10</v>
      </c>
      <c r="E319" s="19"/>
      <c r="F319" s="42">
        <v>6</v>
      </c>
      <c r="G319" s="41"/>
      <c r="H319" s="43"/>
      <c r="I319" s="43"/>
      <c r="J319" s="43"/>
      <c r="K319" s="43"/>
      <c r="L319" s="43"/>
      <c r="M319" s="44"/>
      <c r="N319" s="43"/>
      <c r="O319" s="43"/>
      <c r="P319" s="43"/>
      <c r="Q319" s="44"/>
      <c r="R319" s="43"/>
      <c r="S319" s="43"/>
      <c r="T319" s="45"/>
      <c r="U319" s="45"/>
      <c r="V319" s="24"/>
      <c r="W319" s="18"/>
      <c r="X319" s="25" t="s">
        <v>71</v>
      </c>
      <c r="Y319" s="29" t="s">
        <v>72</v>
      </c>
      <c r="Z319" s="27"/>
    </row>
    <row r="320" spans="1:26" ht="15.6" x14ac:dyDescent="0.3">
      <c r="A320" s="15" t="s">
        <v>611</v>
      </c>
      <c r="B320" s="16" t="s">
        <v>612</v>
      </c>
      <c r="C320" s="17" t="s">
        <v>36</v>
      </c>
      <c r="D320" s="19"/>
      <c r="E320" s="19">
        <v>2</v>
      </c>
      <c r="F320" s="20">
        <v>25</v>
      </c>
      <c r="G320" s="17" t="s">
        <v>148</v>
      </c>
      <c r="H320" s="16">
        <v>3.21</v>
      </c>
      <c r="I320" s="16"/>
      <c r="J320" s="16">
        <v>0.48</v>
      </c>
      <c r="K320" s="16">
        <v>0</v>
      </c>
      <c r="L320" s="16">
        <v>0.31</v>
      </c>
      <c r="M320" s="21">
        <v>0.2</v>
      </c>
      <c r="N320" s="16">
        <f>F320*(H320+I320+J320+K320+L320+M320)</f>
        <v>105</v>
      </c>
      <c r="O320" s="16"/>
      <c r="P320" s="22"/>
      <c r="Q320" s="16"/>
      <c r="R320" s="31">
        <v>0.53</v>
      </c>
      <c r="S320" s="16">
        <f>H320+I320+J320+K320+L320+M320+O320+P320+Q320+R320</f>
        <v>4.7300000000000004</v>
      </c>
      <c r="T320" s="23">
        <f>S320*3</f>
        <v>14.190000000000001</v>
      </c>
      <c r="U320" s="23">
        <v>14</v>
      </c>
      <c r="V320" s="24" t="s">
        <v>42</v>
      </c>
      <c r="W320" s="18">
        <f>F320/4</f>
        <v>6.25</v>
      </c>
      <c r="X320" s="25" t="s">
        <v>31</v>
      </c>
      <c r="Y320" s="32"/>
      <c r="Z320" s="38" t="s">
        <v>107</v>
      </c>
    </row>
    <row r="321" spans="1:26" ht="15.6" x14ac:dyDescent="0.3">
      <c r="A321" s="50" t="s">
        <v>613</v>
      </c>
      <c r="B321" s="67" t="s">
        <v>614</v>
      </c>
      <c r="C321" s="24" t="s">
        <v>7</v>
      </c>
      <c r="D321" s="18" t="s">
        <v>615</v>
      </c>
      <c r="E321" s="19"/>
      <c r="F321" s="24">
        <v>8</v>
      </c>
      <c r="G321" s="24"/>
      <c r="H321" s="31"/>
      <c r="I321" s="31"/>
      <c r="J321" s="16"/>
      <c r="K321" s="16"/>
      <c r="L321" s="16"/>
      <c r="M321" s="21"/>
      <c r="N321" s="16"/>
      <c r="O321" s="16"/>
      <c r="P321" s="16"/>
      <c r="Q321" s="31"/>
      <c r="R321" s="34"/>
      <c r="S321" s="16"/>
      <c r="T321" s="35"/>
      <c r="U321" s="35"/>
      <c r="V321" s="24"/>
      <c r="W321" s="18">
        <f>F321/6</f>
        <v>1.3333333333333333</v>
      </c>
      <c r="X321" s="25" t="s">
        <v>57</v>
      </c>
      <c r="Y321" s="26"/>
      <c r="Z321" s="38"/>
    </row>
    <row r="322" spans="1:26" ht="15.6" x14ac:dyDescent="0.3">
      <c r="A322" s="50" t="s">
        <v>616</v>
      </c>
      <c r="B322" s="67" t="s">
        <v>614</v>
      </c>
      <c r="C322" s="24" t="s">
        <v>7</v>
      </c>
      <c r="D322" s="18" t="s">
        <v>70</v>
      </c>
      <c r="E322" s="19" t="s">
        <v>246</v>
      </c>
      <c r="F322" s="24">
        <v>89</v>
      </c>
      <c r="G322" s="24"/>
      <c r="H322" s="31"/>
      <c r="I322" s="31"/>
      <c r="J322" s="16"/>
      <c r="K322" s="16"/>
      <c r="L322" s="16"/>
      <c r="M322" s="21"/>
      <c r="N322" s="16"/>
      <c r="O322" s="16"/>
      <c r="P322" s="16"/>
      <c r="Q322" s="31"/>
      <c r="R322" s="34"/>
      <c r="S322" s="16"/>
      <c r="T322" s="35"/>
      <c r="U322" s="35"/>
      <c r="V322" s="24"/>
      <c r="W322" s="18"/>
      <c r="X322" s="25" t="s">
        <v>249</v>
      </c>
      <c r="Y322" s="26" t="s">
        <v>57</v>
      </c>
      <c r="Z322" s="38"/>
    </row>
    <row r="323" spans="1:26" ht="15.6" x14ac:dyDescent="0.3">
      <c r="A323" s="15" t="s">
        <v>613</v>
      </c>
      <c r="B323" s="16" t="s">
        <v>614</v>
      </c>
      <c r="C323" s="17" t="s">
        <v>7</v>
      </c>
      <c r="D323" s="18" t="s">
        <v>506</v>
      </c>
      <c r="E323" s="19"/>
      <c r="F323" s="20">
        <v>24</v>
      </c>
      <c r="G323" s="17"/>
      <c r="H323" s="16"/>
      <c r="I323" s="16"/>
      <c r="J323" s="16"/>
      <c r="K323" s="16"/>
      <c r="L323" s="16"/>
      <c r="M323" s="21"/>
      <c r="N323" s="16"/>
      <c r="O323" s="16"/>
      <c r="P323" s="22"/>
      <c r="Q323" s="21"/>
      <c r="R323" s="16"/>
      <c r="S323" s="16"/>
      <c r="T323" s="35"/>
      <c r="U323" s="35"/>
      <c r="V323" s="17" t="s">
        <v>20</v>
      </c>
      <c r="W323" s="104">
        <f>F323/6</f>
        <v>4</v>
      </c>
      <c r="X323" s="25" t="s">
        <v>9</v>
      </c>
      <c r="Y323" s="26"/>
      <c r="Z323" s="27"/>
    </row>
    <row r="324" spans="1:26" ht="15.6" x14ac:dyDescent="0.3">
      <c r="A324" s="15" t="s">
        <v>617</v>
      </c>
      <c r="B324" s="16" t="s">
        <v>520</v>
      </c>
      <c r="C324" s="24" t="s">
        <v>2</v>
      </c>
      <c r="D324" s="18" t="s">
        <v>3</v>
      </c>
      <c r="E324" s="19" t="s">
        <v>4</v>
      </c>
      <c r="F324" s="20">
        <v>10</v>
      </c>
      <c r="G324" s="17"/>
      <c r="H324" s="16"/>
      <c r="I324" s="16"/>
      <c r="J324" s="16"/>
      <c r="K324" s="16"/>
      <c r="L324" s="16"/>
      <c r="M324" s="21"/>
      <c r="N324" s="16"/>
      <c r="O324" s="16"/>
      <c r="P324" s="16"/>
      <c r="Q324" s="16"/>
      <c r="R324" s="34"/>
      <c r="S324" s="16"/>
      <c r="T324" s="35"/>
      <c r="U324" s="80"/>
      <c r="V324" s="24"/>
      <c r="W324" s="18"/>
      <c r="X324" s="25" t="s">
        <v>5</v>
      </c>
      <c r="Y324" s="26"/>
      <c r="Z324" s="38"/>
    </row>
    <row r="325" spans="1:26" ht="15.6" x14ac:dyDescent="0.3">
      <c r="A325" s="15" t="s">
        <v>618</v>
      </c>
      <c r="B325" s="16" t="s">
        <v>619</v>
      </c>
      <c r="C325" s="17" t="s">
        <v>7</v>
      </c>
      <c r="D325" s="18" t="s">
        <v>10</v>
      </c>
      <c r="E325" s="19"/>
      <c r="F325" s="20">
        <v>36</v>
      </c>
      <c r="G325" s="17"/>
      <c r="H325" s="16"/>
      <c r="I325" s="16"/>
      <c r="J325" s="16"/>
      <c r="K325" s="16"/>
      <c r="L325" s="16"/>
      <c r="M325" s="21"/>
      <c r="N325" s="16"/>
      <c r="O325" s="16"/>
      <c r="P325" s="16"/>
      <c r="Q325" s="21"/>
      <c r="R325" s="16"/>
      <c r="S325" s="16"/>
      <c r="T325" s="23"/>
      <c r="U325" s="23"/>
      <c r="V325" s="24"/>
      <c r="W325" s="18"/>
      <c r="X325" s="25" t="s">
        <v>71</v>
      </c>
      <c r="Y325" s="25" t="s">
        <v>72</v>
      </c>
      <c r="Z325" s="27"/>
    </row>
    <row r="326" spans="1:26" ht="15.6" x14ac:dyDescent="0.3">
      <c r="A326" s="15" t="s">
        <v>620</v>
      </c>
      <c r="B326" s="16"/>
      <c r="C326" s="24" t="s">
        <v>69</v>
      </c>
      <c r="D326" s="18" t="s">
        <v>217</v>
      </c>
      <c r="E326" s="19"/>
      <c r="F326" s="17">
        <v>18</v>
      </c>
      <c r="G326" s="47"/>
      <c r="H326" s="16"/>
      <c r="I326" s="16"/>
      <c r="J326" s="16"/>
      <c r="K326" s="49"/>
      <c r="L326" s="16"/>
      <c r="M326" s="21"/>
      <c r="N326" s="16"/>
      <c r="O326" s="16"/>
      <c r="P326" s="16"/>
      <c r="Q326" s="31"/>
      <c r="R326" s="16"/>
      <c r="S326" s="16"/>
      <c r="T326" s="35"/>
      <c r="U326" s="35"/>
      <c r="V326" s="24" t="s">
        <v>519</v>
      </c>
      <c r="W326" s="18">
        <f>F326/18</f>
        <v>1</v>
      </c>
      <c r="X326" s="25" t="s">
        <v>71</v>
      </c>
      <c r="Y326" s="26" t="s">
        <v>72</v>
      </c>
      <c r="Z326" s="38"/>
    </row>
    <row r="327" spans="1:26" ht="15.6" x14ac:dyDescent="0.3">
      <c r="A327" s="15" t="s">
        <v>621</v>
      </c>
      <c r="B327" s="16"/>
      <c r="C327" s="24" t="s">
        <v>7</v>
      </c>
      <c r="D327" s="18" t="s">
        <v>10</v>
      </c>
      <c r="E327" s="19"/>
      <c r="F327" s="17">
        <v>18</v>
      </c>
      <c r="G327" s="47"/>
      <c r="H327" s="48"/>
      <c r="I327" s="48"/>
      <c r="J327" s="16"/>
      <c r="K327" s="49"/>
      <c r="L327" s="16"/>
      <c r="M327" s="21"/>
      <c r="N327" s="16"/>
      <c r="O327" s="16"/>
      <c r="P327" s="16"/>
      <c r="Q327" s="31"/>
      <c r="R327" s="16"/>
      <c r="S327" s="16"/>
      <c r="T327" s="35"/>
      <c r="U327" s="35"/>
      <c r="V327" s="24" t="s">
        <v>20</v>
      </c>
      <c r="W327" s="18">
        <f>F327/6</f>
        <v>3</v>
      </c>
      <c r="X327" s="25" t="s">
        <v>16</v>
      </c>
      <c r="Y327" s="26"/>
      <c r="Z327" s="38"/>
    </row>
    <row r="328" spans="1:26" ht="15.6" x14ac:dyDescent="0.3">
      <c r="A328" s="15" t="s">
        <v>622</v>
      </c>
      <c r="B328" s="16" t="s">
        <v>623</v>
      </c>
      <c r="C328" s="17" t="s">
        <v>2</v>
      </c>
      <c r="D328" s="19" t="s">
        <v>3</v>
      </c>
      <c r="E328" s="19" t="s">
        <v>4</v>
      </c>
      <c r="F328" s="17">
        <v>2</v>
      </c>
      <c r="G328" s="17"/>
      <c r="H328" s="16"/>
      <c r="I328" s="16"/>
      <c r="J328" s="16"/>
      <c r="K328" s="16"/>
      <c r="L328" s="16"/>
      <c r="M328" s="21"/>
      <c r="N328" s="16"/>
      <c r="O328" s="16"/>
      <c r="P328" s="22"/>
      <c r="Q328" s="31"/>
      <c r="R328" s="34"/>
      <c r="S328" s="16"/>
      <c r="T328" s="35"/>
      <c r="U328" s="35"/>
      <c r="V328" s="24"/>
      <c r="W328" s="18"/>
      <c r="X328" s="25" t="s">
        <v>5</v>
      </c>
      <c r="Y328" s="26"/>
      <c r="Z328" s="27"/>
    </row>
    <row r="329" spans="1:26" ht="15.6" x14ac:dyDescent="0.3">
      <c r="A329" s="15" t="s">
        <v>622</v>
      </c>
      <c r="B329" s="16" t="s">
        <v>624</v>
      </c>
      <c r="C329" s="17" t="s">
        <v>7</v>
      </c>
      <c r="D329" s="18" t="s">
        <v>8</v>
      </c>
      <c r="E329" s="19"/>
      <c r="F329" s="20">
        <v>9</v>
      </c>
      <c r="G329" s="17"/>
      <c r="H329" s="16"/>
      <c r="I329" s="16"/>
      <c r="J329" s="16"/>
      <c r="K329" s="16"/>
      <c r="L329" s="16"/>
      <c r="M329" s="21"/>
      <c r="N329" s="16"/>
      <c r="O329" s="16"/>
      <c r="P329" s="22"/>
      <c r="Q329" s="21"/>
      <c r="R329" s="16"/>
      <c r="S329" s="16"/>
      <c r="T329" s="23"/>
      <c r="U329" s="23"/>
      <c r="V329" s="24"/>
      <c r="W329" s="18"/>
      <c r="X329" s="25" t="s">
        <v>5</v>
      </c>
      <c r="Y329" s="26"/>
      <c r="Z329" s="27"/>
    </row>
    <row r="330" spans="1:26" ht="15.6" x14ac:dyDescent="0.3">
      <c r="A330" s="59" t="s">
        <v>625</v>
      </c>
      <c r="B330" s="43"/>
      <c r="C330" s="41" t="s">
        <v>7</v>
      </c>
      <c r="D330" s="18" t="s">
        <v>143</v>
      </c>
      <c r="E330" s="19"/>
      <c r="F330" s="42">
        <v>6</v>
      </c>
      <c r="G330" s="41"/>
      <c r="H330" s="43"/>
      <c r="I330" s="43"/>
      <c r="J330" s="43"/>
      <c r="K330" s="43"/>
      <c r="L330" s="43"/>
      <c r="M330" s="44"/>
      <c r="N330" s="43"/>
      <c r="O330" s="43"/>
      <c r="P330" s="43"/>
      <c r="Q330" s="44"/>
      <c r="R330" s="43"/>
      <c r="S330" s="43"/>
      <c r="T330" s="45"/>
      <c r="U330" s="45"/>
      <c r="V330" s="24"/>
      <c r="W330" s="18"/>
      <c r="X330" s="25" t="s">
        <v>16</v>
      </c>
      <c r="Y330" s="55"/>
      <c r="Z330" s="27"/>
    </row>
    <row r="331" spans="1:26" ht="15.6" x14ac:dyDescent="0.3">
      <c r="A331" s="15" t="s">
        <v>626</v>
      </c>
      <c r="B331" s="16" t="s">
        <v>627</v>
      </c>
      <c r="C331" s="17" t="s">
        <v>628</v>
      </c>
      <c r="D331" s="19"/>
      <c r="E331" s="19">
        <v>3</v>
      </c>
      <c r="F331" s="17">
        <v>15</v>
      </c>
      <c r="G331" s="17">
        <v>15</v>
      </c>
      <c r="H331" s="16">
        <v>16.98</v>
      </c>
      <c r="I331" s="16">
        <v>0.80400000000000005</v>
      </c>
      <c r="J331" s="16"/>
      <c r="K331" s="16">
        <v>0.2</v>
      </c>
      <c r="L331" s="16"/>
      <c r="M331" s="21">
        <v>1.25</v>
      </c>
      <c r="N331" s="16">
        <f t="shared" ref="N331:N342" si="17">F331*(H331+I331+J331+K331+L331+M331)</f>
        <v>288.51</v>
      </c>
      <c r="O331" s="16"/>
      <c r="P331" s="22"/>
      <c r="Q331" s="16"/>
      <c r="R331" s="16">
        <v>1.08</v>
      </c>
      <c r="S331" s="16">
        <f t="shared" ref="S331:S342" si="18">H331+I331+J331+K331+L331+M331+O331+P331+Q331+R331</f>
        <v>20.314</v>
      </c>
      <c r="T331" s="23">
        <f t="shared" ref="T331:T342" si="19">S331*3</f>
        <v>60.942</v>
      </c>
      <c r="U331" s="23">
        <v>60</v>
      </c>
      <c r="V331" s="24" t="s">
        <v>182</v>
      </c>
      <c r="W331" s="18">
        <f t="shared" ref="W331:W342" si="20">F331/2</f>
        <v>7.5</v>
      </c>
      <c r="X331" s="25" t="s">
        <v>172</v>
      </c>
      <c r="Y331" s="26"/>
      <c r="Z331" s="27"/>
    </row>
    <row r="332" spans="1:26" ht="15.6" x14ac:dyDescent="0.3">
      <c r="A332" s="15" t="s">
        <v>629</v>
      </c>
      <c r="B332" s="16" t="s">
        <v>630</v>
      </c>
      <c r="C332" s="17" t="s">
        <v>628</v>
      </c>
      <c r="D332" s="18"/>
      <c r="E332" s="19">
        <v>3</v>
      </c>
      <c r="F332" s="20">
        <v>15</v>
      </c>
      <c r="G332" s="17">
        <v>15</v>
      </c>
      <c r="H332" s="16">
        <v>5.98</v>
      </c>
      <c r="I332" s="16">
        <v>0.80400000000000005</v>
      </c>
      <c r="J332" s="16"/>
      <c r="K332" s="16">
        <v>0.2</v>
      </c>
      <c r="L332" s="16"/>
      <c r="M332" s="21">
        <v>1.25</v>
      </c>
      <c r="N332" s="16">
        <f t="shared" si="17"/>
        <v>123.51000000000002</v>
      </c>
      <c r="O332" s="16"/>
      <c r="P332" s="22"/>
      <c r="Q332" s="31"/>
      <c r="R332" s="16">
        <v>1.08</v>
      </c>
      <c r="S332" s="16">
        <f t="shared" si="18"/>
        <v>9.3140000000000018</v>
      </c>
      <c r="T332" s="23">
        <f t="shared" si="19"/>
        <v>27.942000000000007</v>
      </c>
      <c r="U332" s="23">
        <v>28</v>
      </c>
      <c r="V332" s="24" t="s">
        <v>182</v>
      </c>
      <c r="W332" s="18">
        <f t="shared" si="20"/>
        <v>7.5</v>
      </c>
      <c r="X332" s="25" t="s">
        <v>172</v>
      </c>
      <c r="Y332" s="26"/>
      <c r="Z332" s="38"/>
    </row>
    <row r="333" spans="1:26" ht="15.6" x14ac:dyDescent="0.3">
      <c r="A333" s="15" t="s">
        <v>631</v>
      </c>
      <c r="B333" s="39" t="s">
        <v>632</v>
      </c>
      <c r="C333" s="17" t="s">
        <v>628</v>
      </c>
      <c r="D333" s="18" t="s">
        <v>633</v>
      </c>
      <c r="E333" s="19">
        <v>3</v>
      </c>
      <c r="F333" s="20">
        <v>15</v>
      </c>
      <c r="G333" s="17">
        <v>15</v>
      </c>
      <c r="H333" s="16">
        <v>10.38</v>
      </c>
      <c r="I333" s="16">
        <v>0.80400000000000005</v>
      </c>
      <c r="J333" s="16"/>
      <c r="K333" s="16">
        <v>0.2</v>
      </c>
      <c r="L333" s="16"/>
      <c r="M333" s="21">
        <v>1.25</v>
      </c>
      <c r="N333" s="16">
        <f t="shared" si="17"/>
        <v>189.51</v>
      </c>
      <c r="O333" s="16"/>
      <c r="P333" s="22"/>
      <c r="Q333" s="31"/>
      <c r="R333" s="16">
        <v>1.08</v>
      </c>
      <c r="S333" s="16">
        <f t="shared" si="18"/>
        <v>13.714</v>
      </c>
      <c r="T333" s="23">
        <f t="shared" si="19"/>
        <v>41.142000000000003</v>
      </c>
      <c r="U333" s="23">
        <v>42</v>
      </c>
      <c r="V333" s="24" t="s">
        <v>182</v>
      </c>
      <c r="W333" s="18">
        <f t="shared" si="20"/>
        <v>7.5</v>
      </c>
      <c r="X333" s="25" t="s">
        <v>172</v>
      </c>
      <c r="Y333" s="26"/>
      <c r="Z333" s="38"/>
    </row>
    <row r="334" spans="1:26" ht="15.6" x14ac:dyDescent="0.3">
      <c r="A334" s="15" t="s">
        <v>634</v>
      </c>
      <c r="B334" s="39" t="s">
        <v>635</v>
      </c>
      <c r="C334" s="17" t="s">
        <v>628</v>
      </c>
      <c r="D334" s="18"/>
      <c r="E334" s="19">
        <v>3</v>
      </c>
      <c r="F334" s="20">
        <v>15</v>
      </c>
      <c r="G334" s="17">
        <v>15</v>
      </c>
      <c r="H334" s="16">
        <v>7.36</v>
      </c>
      <c r="I334" s="16">
        <v>0.80400000000000005</v>
      </c>
      <c r="J334" s="16"/>
      <c r="K334" s="16">
        <v>0.2</v>
      </c>
      <c r="L334" s="16"/>
      <c r="M334" s="21">
        <v>1.25</v>
      </c>
      <c r="N334" s="16">
        <f t="shared" si="17"/>
        <v>144.20999999999998</v>
      </c>
      <c r="O334" s="16"/>
      <c r="P334" s="22"/>
      <c r="Q334" s="21"/>
      <c r="R334" s="16">
        <v>1.08</v>
      </c>
      <c r="S334" s="16">
        <f t="shared" si="18"/>
        <v>10.693999999999999</v>
      </c>
      <c r="T334" s="23">
        <f t="shared" si="19"/>
        <v>32.081999999999994</v>
      </c>
      <c r="U334" s="23">
        <v>35</v>
      </c>
      <c r="V334" s="24" t="s">
        <v>182</v>
      </c>
      <c r="W334" s="18">
        <f t="shared" si="20"/>
        <v>7.5</v>
      </c>
      <c r="X334" s="25" t="s">
        <v>172</v>
      </c>
      <c r="Y334" s="26"/>
      <c r="Z334" s="38"/>
    </row>
    <row r="335" spans="1:26" ht="15.6" x14ac:dyDescent="0.3">
      <c r="A335" s="15" t="s">
        <v>636</v>
      </c>
      <c r="B335" s="39" t="s">
        <v>637</v>
      </c>
      <c r="C335" s="17" t="s">
        <v>628</v>
      </c>
      <c r="D335" s="18"/>
      <c r="E335" s="19">
        <v>3</v>
      </c>
      <c r="F335" s="20">
        <v>15</v>
      </c>
      <c r="G335" s="17">
        <v>15</v>
      </c>
      <c r="H335" s="16">
        <v>5.98</v>
      </c>
      <c r="I335" s="16">
        <v>0.80400000000000005</v>
      </c>
      <c r="J335" s="16"/>
      <c r="K335" s="16">
        <v>0.2</v>
      </c>
      <c r="L335" s="16"/>
      <c r="M335" s="21">
        <v>1.254</v>
      </c>
      <c r="N335" s="16">
        <f t="shared" si="17"/>
        <v>123.57000000000002</v>
      </c>
      <c r="O335" s="16"/>
      <c r="P335" s="22"/>
      <c r="Q335" s="21"/>
      <c r="R335" s="16">
        <v>1.08</v>
      </c>
      <c r="S335" s="16">
        <f t="shared" si="18"/>
        <v>9.3180000000000014</v>
      </c>
      <c r="T335" s="23">
        <f t="shared" si="19"/>
        <v>27.954000000000004</v>
      </c>
      <c r="U335" s="23">
        <v>28</v>
      </c>
      <c r="V335" s="24" t="s">
        <v>182</v>
      </c>
      <c r="W335" s="18">
        <f t="shared" si="20"/>
        <v>7.5</v>
      </c>
      <c r="X335" s="25" t="s">
        <v>172</v>
      </c>
      <c r="Y335" s="26"/>
      <c r="Z335" s="38"/>
    </row>
    <row r="336" spans="1:26" ht="15.6" x14ac:dyDescent="0.3">
      <c r="A336" s="15" t="s">
        <v>638</v>
      </c>
      <c r="B336" s="16" t="s">
        <v>639</v>
      </c>
      <c r="C336" s="17" t="s">
        <v>628</v>
      </c>
      <c r="D336" s="18"/>
      <c r="E336" s="19">
        <v>3</v>
      </c>
      <c r="F336" s="20">
        <v>15</v>
      </c>
      <c r="G336" s="17">
        <v>15</v>
      </c>
      <c r="H336" s="16">
        <v>6.26</v>
      </c>
      <c r="I336" s="16">
        <v>0.80400000000000005</v>
      </c>
      <c r="J336" s="16"/>
      <c r="K336" s="16">
        <v>0.2</v>
      </c>
      <c r="L336" s="16"/>
      <c r="M336" s="21">
        <v>1.25</v>
      </c>
      <c r="N336" s="16">
        <f t="shared" si="17"/>
        <v>127.71</v>
      </c>
      <c r="O336" s="16"/>
      <c r="P336" s="22"/>
      <c r="Q336" s="31"/>
      <c r="R336" s="16">
        <v>1.08</v>
      </c>
      <c r="S336" s="16">
        <f t="shared" si="18"/>
        <v>9.5939999999999994</v>
      </c>
      <c r="T336" s="23">
        <f t="shared" si="19"/>
        <v>28.781999999999996</v>
      </c>
      <c r="U336" s="23">
        <v>30</v>
      </c>
      <c r="V336" s="24" t="s">
        <v>182</v>
      </c>
      <c r="W336" s="18">
        <f t="shared" si="20"/>
        <v>7.5</v>
      </c>
      <c r="X336" s="25" t="s">
        <v>172</v>
      </c>
      <c r="Y336" s="26"/>
      <c r="Z336" s="38"/>
    </row>
    <row r="337" spans="1:26" ht="15.6" x14ac:dyDescent="0.3">
      <c r="A337" s="15" t="s">
        <v>640</v>
      </c>
      <c r="B337" s="31" t="s">
        <v>641</v>
      </c>
      <c r="C337" s="24" t="s">
        <v>628</v>
      </c>
      <c r="D337" s="18"/>
      <c r="E337" s="19">
        <v>3</v>
      </c>
      <c r="F337" s="51">
        <v>15</v>
      </c>
      <c r="G337" s="17">
        <v>15</v>
      </c>
      <c r="H337" s="16">
        <v>6.78</v>
      </c>
      <c r="I337" s="16">
        <v>0.80400000000000005</v>
      </c>
      <c r="J337" s="16"/>
      <c r="K337" s="16">
        <v>0.2</v>
      </c>
      <c r="L337" s="16"/>
      <c r="M337" s="21">
        <v>1.25</v>
      </c>
      <c r="N337" s="16">
        <f t="shared" si="17"/>
        <v>135.51000000000002</v>
      </c>
      <c r="O337" s="16"/>
      <c r="P337" s="16"/>
      <c r="Q337" s="31"/>
      <c r="R337" s="34">
        <v>1.08</v>
      </c>
      <c r="S337" s="16">
        <f t="shared" si="18"/>
        <v>10.114000000000001</v>
      </c>
      <c r="T337" s="23">
        <f t="shared" si="19"/>
        <v>30.342000000000002</v>
      </c>
      <c r="U337" s="35">
        <v>35</v>
      </c>
      <c r="V337" s="24" t="s">
        <v>182</v>
      </c>
      <c r="W337" s="18">
        <f t="shared" si="20"/>
        <v>7.5</v>
      </c>
      <c r="X337" s="25" t="s">
        <v>172</v>
      </c>
      <c r="Y337" s="26"/>
      <c r="Z337" s="27"/>
    </row>
    <row r="338" spans="1:26" ht="15.6" x14ac:dyDescent="0.3">
      <c r="A338" s="50" t="s">
        <v>642</v>
      </c>
      <c r="B338" s="31" t="s">
        <v>643</v>
      </c>
      <c r="C338" s="24" t="s">
        <v>628</v>
      </c>
      <c r="D338" s="18"/>
      <c r="E338" s="19">
        <v>3</v>
      </c>
      <c r="F338" s="51">
        <v>15</v>
      </c>
      <c r="G338" s="17">
        <v>15</v>
      </c>
      <c r="H338" s="16">
        <v>9.98</v>
      </c>
      <c r="I338" s="16">
        <v>0.80400000000000005</v>
      </c>
      <c r="J338" s="16"/>
      <c r="K338" s="16">
        <v>0.2</v>
      </c>
      <c r="L338" s="16"/>
      <c r="M338" s="21">
        <v>1.25</v>
      </c>
      <c r="N338" s="16">
        <f t="shared" si="17"/>
        <v>183.51</v>
      </c>
      <c r="O338" s="16"/>
      <c r="P338" s="16"/>
      <c r="Q338" s="31"/>
      <c r="R338" s="34">
        <v>1.08</v>
      </c>
      <c r="S338" s="16">
        <f t="shared" si="18"/>
        <v>13.314</v>
      </c>
      <c r="T338" s="23">
        <f t="shared" si="19"/>
        <v>39.942</v>
      </c>
      <c r="U338" s="35">
        <v>40</v>
      </c>
      <c r="V338" s="24" t="s">
        <v>182</v>
      </c>
      <c r="W338" s="18">
        <f t="shared" si="20"/>
        <v>7.5</v>
      </c>
      <c r="X338" s="25" t="s">
        <v>172</v>
      </c>
      <c r="Y338" s="26"/>
      <c r="Z338" s="27"/>
    </row>
    <row r="339" spans="1:26" ht="15.6" x14ac:dyDescent="0.3">
      <c r="A339" s="50" t="s">
        <v>644</v>
      </c>
      <c r="B339" s="16" t="s">
        <v>645</v>
      </c>
      <c r="C339" s="17" t="s">
        <v>628</v>
      </c>
      <c r="D339" s="18"/>
      <c r="E339" s="19">
        <v>3</v>
      </c>
      <c r="F339" s="20">
        <v>15</v>
      </c>
      <c r="G339" s="17">
        <v>15</v>
      </c>
      <c r="H339" s="16">
        <v>8.98</v>
      </c>
      <c r="I339" s="16">
        <v>0.80400000000000005</v>
      </c>
      <c r="J339" s="16"/>
      <c r="K339" s="16">
        <v>0.2</v>
      </c>
      <c r="L339" s="16"/>
      <c r="M339" s="21">
        <v>1.25</v>
      </c>
      <c r="N339" s="16">
        <f t="shared" si="17"/>
        <v>168.51</v>
      </c>
      <c r="O339" s="16"/>
      <c r="P339" s="16"/>
      <c r="Q339" s="31"/>
      <c r="R339" s="16">
        <v>1.08</v>
      </c>
      <c r="S339" s="16">
        <f t="shared" si="18"/>
        <v>12.314</v>
      </c>
      <c r="T339" s="23">
        <f t="shared" si="19"/>
        <v>36.942</v>
      </c>
      <c r="U339" s="35">
        <v>40</v>
      </c>
      <c r="V339" s="24" t="s">
        <v>182</v>
      </c>
      <c r="W339" s="18">
        <f t="shared" si="20"/>
        <v>7.5</v>
      </c>
      <c r="X339" s="25" t="s">
        <v>172</v>
      </c>
      <c r="Y339" s="26"/>
      <c r="Z339" s="27"/>
    </row>
    <row r="340" spans="1:26" ht="15.6" x14ac:dyDescent="0.3">
      <c r="A340" s="15" t="s">
        <v>646</v>
      </c>
      <c r="B340" s="39" t="s">
        <v>647</v>
      </c>
      <c r="C340" s="17" t="s">
        <v>628</v>
      </c>
      <c r="D340" s="18"/>
      <c r="E340" s="19">
        <v>3</v>
      </c>
      <c r="F340" s="20">
        <v>15</v>
      </c>
      <c r="G340" s="17">
        <v>15</v>
      </c>
      <c r="H340" s="16">
        <v>7.48</v>
      </c>
      <c r="I340" s="16">
        <v>0.80400000000000005</v>
      </c>
      <c r="J340" s="16"/>
      <c r="K340" s="16">
        <v>0.2</v>
      </c>
      <c r="L340" s="16"/>
      <c r="M340" s="21">
        <v>1.25</v>
      </c>
      <c r="N340" s="16">
        <f t="shared" si="17"/>
        <v>146.01</v>
      </c>
      <c r="O340" s="16"/>
      <c r="P340" s="22"/>
      <c r="Q340" s="31"/>
      <c r="R340" s="16">
        <v>1.08</v>
      </c>
      <c r="S340" s="16">
        <f t="shared" si="18"/>
        <v>10.814</v>
      </c>
      <c r="T340" s="23">
        <f t="shared" si="19"/>
        <v>32.442</v>
      </c>
      <c r="U340" s="35">
        <v>35</v>
      </c>
      <c r="V340" s="24" t="s">
        <v>182</v>
      </c>
      <c r="W340" s="18">
        <f t="shared" si="20"/>
        <v>7.5</v>
      </c>
      <c r="X340" s="25" t="s">
        <v>172</v>
      </c>
      <c r="Y340" s="26"/>
      <c r="Z340" s="27"/>
    </row>
    <row r="341" spans="1:26" ht="15.6" x14ac:dyDescent="0.3">
      <c r="A341" s="15" t="s">
        <v>648</v>
      </c>
      <c r="B341" s="102" t="s">
        <v>649</v>
      </c>
      <c r="C341" s="24" t="s">
        <v>628</v>
      </c>
      <c r="D341" s="18"/>
      <c r="E341" s="19">
        <v>3</v>
      </c>
      <c r="F341" s="51">
        <v>15</v>
      </c>
      <c r="G341" s="17">
        <v>15</v>
      </c>
      <c r="H341" s="16">
        <v>5.98</v>
      </c>
      <c r="I341" s="16">
        <v>0.80400000000000005</v>
      </c>
      <c r="J341" s="16"/>
      <c r="K341" s="16">
        <v>0.2</v>
      </c>
      <c r="L341" s="16"/>
      <c r="M341" s="21">
        <v>1.25</v>
      </c>
      <c r="N341" s="16">
        <f t="shared" si="17"/>
        <v>123.51000000000002</v>
      </c>
      <c r="O341" s="16"/>
      <c r="P341" s="16"/>
      <c r="Q341" s="21"/>
      <c r="R341" s="16">
        <v>1.08</v>
      </c>
      <c r="S341" s="16">
        <f t="shared" si="18"/>
        <v>9.3140000000000018</v>
      </c>
      <c r="T341" s="23">
        <f t="shared" si="19"/>
        <v>27.942000000000007</v>
      </c>
      <c r="U341" s="35">
        <v>30</v>
      </c>
      <c r="V341" s="24" t="s">
        <v>182</v>
      </c>
      <c r="W341" s="18">
        <f t="shared" si="20"/>
        <v>7.5</v>
      </c>
      <c r="X341" s="25" t="s">
        <v>172</v>
      </c>
      <c r="Y341" s="26"/>
      <c r="Z341" s="27"/>
    </row>
    <row r="342" spans="1:26" ht="15.6" x14ac:dyDescent="0.3">
      <c r="A342" s="50" t="s">
        <v>650</v>
      </c>
      <c r="B342" s="39" t="s">
        <v>651</v>
      </c>
      <c r="C342" s="17" t="s">
        <v>628</v>
      </c>
      <c r="D342" s="19"/>
      <c r="E342" s="19">
        <v>3</v>
      </c>
      <c r="F342" s="17">
        <v>15</v>
      </c>
      <c r="G342" s="17">
        <v>15</v>
      </c>
      <c r="H342" s="16">
        <v>7.36</v>
      </c>
      <c r="I342" s="16">
        <v>0.80400000000000005</v>
      </c>
      <c r="J342" s="16"/>
      <c r="K342" s="16">
        <v>0.2</v>
      </c>
      <c r="L342" s="16"/>
      <c r="M342" s="21">
        <v>1.25</v>
      </c>
      <c r="N342" s="16">
        <f t="shared" si="17"/>
        <v>144.20999999999998</v>
      </c>
      <c r="O342" s="16"/>
      <c r="P342" s="22"/>
      <c r="Q342" s="16"/>
      <c r="R342" s="16">
        <v>1.08</v>
      </c>
      <c r="S342" s="16">
        <f t="shared" si="18"/>
        <v>10.693999999999999</v>
      </c>
      <c r="T342" s="23">
        <f t="shared" si="19"/>
        <v>32.081999999999994</v>
      </c>
      <c r="U342" s="23">
        <v>35</v>
      </c>
      <c r="V342" s="24" t="s">
        <v>182</v>
      </c>
      <c r="W342" s="18">
        <f t="shared" si="20"/>
        <v>7.5</v>
      </c>
      <c r="X342" s="25" t="s">
        <v>172</v>
      </c>
      <c r="Y342" s="26"/>
      <c r="Z342" s="27"/>
    </row>
    <row r="343" spans="1:26" ht="15.6" x14ac:dyDescent="0.3">
      <c r="A343" s="15" t="s">
        <v>652</v>
      </c>
      <c r="B343" s="39" t="s">
        <v>653</v>
      </c>
      <c r="C343" s="17" t="s">
        <v>115</v>
      </c>
      <c r="D343" s="18" t="s">
        <v>518</v>
      </c>
      <c r="E343" s="19">
        <v>3</v>
      </c>
      <c r="F343" s="20">
        <v>15</v>
      </c>
      <c r="G343" s="17"/>
      <c r="H343" s="16"/>
      <c r="I343" s="16"/>
      <c r="J343" s="16"/>
      <c r="K343" s="16"/>
      <c r="L343" s="16"/>
      <c r="M343" s="21"/>
      <c r="N343" s="16"/>
      <c r="O343" s="16"/>
      <c r="P343" s="22"/>
      <c r="Q343" s="21"/>
      <c r="R343" s="16"/>
      <c r="S343" s="16"/>
      <c r="T343" s="35"/>
      <c r="U343" s="35"/>
      <c r="V343" s="24" t="s">
        <v>182</v>
      </c>
      <c r="W343" s="18"/>
      <c r="X343" s="25" t="s">
        <v>172</v>
      </c>
      <c r="Y343" s="26"/>
      <c r="Z343" s="27"/>
    </row>
    <row r="344" spans="1:26" ht="15.6" x14ac:dyDescent="0.3">
      <c r="A344" s="15" t="s">
        <v>654</v>
      </c>
      <c r="B344" s="16" t="s">
        <v>653</v>
      </c>
      <c r="C344" s="17" t="s">
        <v>115</v>
      </c>
      <c r="D344" s="18" t="s">
        <v>518</v>
      </c>
      <c r="E344" s="19">
        <v>3</v>
      </c>
      <c r="F344" s="20">
        <v>6</v>
      </c>
      <c r="G344" s="17"/>
      <c r="H344" s="16"/>
      <c r="I344" s="16"/>
      <c r="J344" s="16"/>
      <c r="K344" s="16"/>
      <c r="L344" s="16"/>
      <c r="M344" s="21"/>
      <c r="N344" s="16"/>
      <c r="O344" s="16"/>
      <c r="P344" s="22"/>
      <c r="Q344" s="21"/>
      <c r="R344" s="16"/>
      <c r="S344" s="16"/>
      <c r="T344" s="35"/>
      <c r="U344" s="35"/>
      <c r="V344" s="24" t="s">
        <v>182</v>
      </c>
      <c r="W344" s="18"/>
      <c r="X344" s="25" t="s">
        <v>172</v>
      </c>
      <c r="Y344" s="26"/>
      <c r="Z344" s="27"/>
    </row>
    <row r="345" spans="1:26" ht="15.6" x14ac:dyDescent="0.3">
      <c r="A345" s="15" t="s">
        <v>655</v>
      </c>
      <c r="B345" s="16" t="s">
        <v>656</v>
      </c>
      <c r="C345" s="17" t="s">
        <v>69</v>
      </c>
      <c r="D345" s="18" t="s">
        <v>161</v>
      </c>
      <c r="E345" s="19" t="s">
        <v>162</v>
      </c>
      <c r="F345" s="17">
        <v>89</v>
      </c>
      <c r="G345" s="17"/>
      <c r="H345" s="16"/>
      <c r="I345" s="16"/>
      <c r="J345" s="16"/>
      <c r="K345" s="16"/>
      <c r="L345" s="16"/>
      <c r="M345" s="21"/>
      <c r="N345" s="16"/>
      <c r="O345" s="16"/>
      <c r="P345" s="16">
        <v>7.0000000000000007E-2</v>
      </c>
      <c r="Q345" s="16">
        <v>0.13</v>
      </c>
      <c r="R345" s="16">
        <v>0.5</v>
      </c>
      <c r="S345" s="16"/>
      <c r="T345" s="23"/>
      <c r="U345" s="23">
        <v>5</v>
      </c>
      <c r="V345" s="24" t="s">
        <v>163</v>
      </c>
      <c r="W345" s="18">
        <f>F345/15</f>
        <v>5.9333333333333336</v>
      </c>
      <c r="X345" s="25" t="s">
        <v>71</v>
      </c>
      <c r="Y345" s="26" t="s">
        <v>657</v>
      </c>
      <c r="Z345" s="27"/>
    </row>
    <row r="346" spans="1:26" ht="31.2" x14ac:dyDescent="0.3">
      <c r="A346" s="50" t="s">
        <v>658</v>
      </c>
      <c r="B346" s="31" t="s">
        <v>659</v>
      </c>
      <c r="C346" s="24" t="s">
        <v>69</v>
      </c>
      <c r="D346" s="18" t="s">
        <v>660</v>
      </c>
      <c r="E346" s="19" t="s">
        <v>661</v>
      </c>
      <c r="F346" s="24">
        <v>30</v>
      </c>
      <c r="G346" s="24"/>
      <c r="H346" s="31"/>
      <c r="I346" s="31"/>
      <c r="J346" s="31"/>
      <c r="K346" s="16"/>
      <c r="L346" s="31"/>
      <c r="M346" s="21"/>
      <c r="N346" s="16"/>
      <c r="O346" s="31"/>
      <c r="P346" s="16">
        <v>7.0000000000000007E-2</v>
      </c>
      <c r="Q346" s="31">
        <v>0.13</v>
      </c>
      <c r="R346" s="34">
        <v>0.5</v>
      </c>
      <c r="S346" s="16"/>
      <c r="T346" s="35"/>
      <c r="U346" s="35">
        <v>5</v>
      </c>
      <c r="V346" s="24" t="s">
        <v>163</v>
      </c>
      <c r="W346" s="18">
        <f>F346/15</f>
        <v>2</v>
      </c>
      <c r="X346" s="25" t="s">
        <v>71</v>
      </c>
      <c r="Y346" s="77" t="s">
        <v>662</v>
      </c>
      <c r="Z346" s="27"/>
    </row>
    <row r="347" spans="1:26" ht="15.6" x14ac:dyDescent="0.3">
      <c r="A347" s="15" t="s">
        <v>663</v>
      </c>
      <c r="B347" s="16" t="s">
        <v>659</v>
      </c>
      <c r="C347" s="24" t="s">
        <v>69</v>
      </c>
      <c r="D347" s="18" t="s">
        <v>660</v>
      </c>
      <c r="E347" s="19" t="s">
        <v>661</v>
      </c>
      <c r="F347" s="17">
        <v>60</v>
      </c>
      <c r="G347" s="17"/>
      <c r="H347" s="16"/>
      <c r="I347" s="16"/>
      <c r="J347" s="16"/>
      <c r="K347" s="16"/>
      <c r="L347" s="16"/>
      <c r="M347" s="21"/>
      <c r="N347" s="16"/>
      <c r="O347" s="16"/>
      <c r="P347" s="16">
        <v>0.7</v>
      </c>
      <c r="Q347" s="16">
        <v>0.13</v>
      </c>
      <c r="R347" s="31">
        <v>0.5</v>
      </c>
      <c r="S347" s="16"/>
      <c r="T347" s="35"/>
      <c r="U347" s="35">
        <v>5</v>
      </c>
      <c r="V347" s="24" t="s">
        <v>163</v>
      </c>
      <c r="W347" s="18">
        <f>F347/15</f>
        <v>4</v>
      </c>
      <c r="X347" s="25" t="s">
        <v>71</v>
      </c>
      <c r="Y347" s="26" t="s">
        <v>664</v>
      </c>
      <c r="Z347" s="27"/>
    </row>
    <row r="348" spans="1:26" ht="15.6" x14ac:dyDescent="0.3">
      <c r="A348" s="59" t="s">
        <v>665</v>
      </c>
      <c r="B348" s="43" t="s">
        <v>666</v>
      </c>
      <c r="C348" s="41" t="s">
        <v>7</v>
      </c>
      <c r="D348" s="18" t="s">
        <v>10</v>
      </c>
      <c r="E348" s="28"/>
      <c r="F348" s="42">
        <v>2</v>
      </c>
      <c r="G348" s="41"/>
      <c r="H348" s="43"/>
      <c r="I348" s="43"/>
      <c r="J348" s="43"/>
      <c r="K348" s="43"/>
      <c r="L348" s="43"/>
      <c r="M348" s="44"/>
      <c r="N348" s="43"/>
      <c r="O348" s="43"/>
      <c r="P348" s="43"/>
      <c r="Q348" s="44"/>
      <c r="R348" s="43"/>
      <c r="S348" s="43"/>
      <c r="T348" s="45"/>
      <c r="U348" s="45"/>
      <c r="V348" s="24"/>
      <c r="W348" s="18"/>
      <c r="X348" s="25" t="s">
        <v>16</v>
      </c>
      <c r="Y348" s="55"/>
      <c r="Z348" s="27"/>
    </row>
    <row r="349" spans="1:26" ht="15.6" x14ac:dyDescent="0.3">
      <c r="A349" s="15" t="s">
        <v>667</v>
      </c>
      <c r="B349" s="16" t="s">
        <v>659</v>
      </c>
      <c r="C349" s="24" t="s">
        <v>69</v>
      </c>
      <c r="D349" s="18" t="s">
        <v>660</v>
      </c>
      <c r="E349" s="19" t="s">
        <v>661</v>
      </c>
      <c r="F349" s="17">
        <v>135</v>
      </c>
      <c r="G349" s="17"/>
      <c r="H349" s="16"/>
      <c r="I349" s="16"/>
      <c r="J349" s="16"/>
      <c r="K349" s="16"/>
      <c r="L349" s="16"/>
      <c r="M349" s="21"/>
      <c r="N349" s="16"/>
      <c r="O349" s="16"/>
      <c r="P349" s="16">
        <v>7.0000000000000007E-2</v>
      </c>
      <c r="Q349" s="16">
        <v>0.13</v>
      </c>
      <c r="R349" s="31">
        <v>0.5</v>
      </c>
      <c r="S349" s="16"/>
      <c r="T349" s="35"/>
      <c r="U349" s="35">
        <v>5</v>
      </c>
      <c r="V349" s="24" t="s">
        <v>163</v>
      </c>
      <c r="W349" s="18">
        <f t="shared" ref="W349:W368" si="21">F349/15</f>
        <v>9</v>
      </c>
      <c r="X349" s="25" t="s">
        <v>71</v>
      </c>
      <c r="Y349" s="26" t="s">
        <v>664</v>
      </c>
      <c r="Z349" s="27"/>
    </row>
    <row r="350" spans="1:26" ht="31.2" x14ac:dyDescent="0.3">
      <c r="A350" s="15" t="s">
        <v>668</v>
      </c>
      <c r="B350" s="67" t="s">
        <v>659</v>
      </c>
      <c r="C350" s="24" t="s">
        <v>69</v>
      </c>
      <c r="D350" s="18" t="s">
        <v>660</v>
      </c>
      <c r="E350" s="19" t="s">
        <v>661</v>
      </c>
      <c r="F350" s="24">
        <v>75</v>
      </c>
      <c r="G350" s="24"/>
      <c r="H350" s="31"/>
      <c r="I350" s="31"/>
      <c r="J350" s="31"/>
      <c r="K350" s="16"/>
      <c r="L350" s="31"/>
      <c r="M350" s="21"/>
      <c r="N350" s="16"/>
      <c r="O350" s="31"/>
      <c r="P350" s="16">
        <v>7.0000000000000007E-2</v>
      </c>
      <c r="Q350" s="31">
        <v>0.13</v>
      </c>
      <c r="R350" s="34">
        <v>0.5</v>
      </c>
      <c r="S350" s="16"/>
      <c r="T350" s="35"/>
      <c r="U350" s="35">
        <v>5</v>
      </c>
      <c r="V350" s="24" t="s">
        <v>163</v>
      </c>
      <c r="W350" s="18">
        <f t="shared" si="21"/>
        <v>5</v>
      </c>
      <c r="X350" s="25" t="s">
        <v>71</v>
      </c>
      <c r="Y350" s="77" t="s">
        <v>662</v>
      </c>
      <c r="Z350" s="27"/>
    </row>
    <row r="351" spans="1:26" ht="31.2" x14ac:dyDescent="0.3">
      <c r="A351" s="50" t="s">
        <v>669</v>
      </c>
      <c r="B351" s="67" t="s">
        <v>670</v>
      </c>
      <c r="C351" s="24" t="s">
        <v>69</v>
      </c>
      <c r="D351" s="18" t="s">
        <v>660</v>
      </c>
      <c r="E351" s="19" t="s">
        <v>661</v>
      </c>
      <c r="F351" s="24">
        <v>10</v>
      </c>
      <c r="G351" s="24"/>
      <c r="H351" s="31"/>
      <c r="I351" s="31"/>
      <c r="J351" s="31"/>
      <c r="K351" s="16"/>
      <c r="L351" s="31"/>
      <c r="M351" s="21"/>
      <c r="N351" s="16"/>
      <c r="O351" s="31"/>
      <c r="P351" s="22">
        <v>7.0000000000000007E-2</v>
      </c>
      <c r="Q351" s="31">
        <v>0.13</v>
      </c>
      <c r="R351" s="31">
        <v>0.5</v>
      </c>
      <c r="S351" s="16"/>
      <c r="T351" s="35"/>
      <c r="U351" s="35">
        <v>5</v>
      </c>
      <c r="V351" s="24" t="s">
        <v>163</v>
      </c>
      <c r="W351" s="18">
        <f t="shared" si="21"/>
        <v>0.66666666666666663</v>
      </c>
      <c r="X351" s="25" t="s">
        <v>71</v>
      </c>
      <c r="Y351" s="77" t="s">
        <v>662</v>
      </c>
      <c r="Z351" s="27"/>
    </row>
    <row r="352" spans="1:26" ht="15.6" x14ac:dyDescent="0.3">
      <c r="A352" s="50" t="s">
        <v>671</v>
      </c>
      <c r="B352" s="93" t="s">
        <v>672</v>
      </c>
      <c r="C352" s="17" t="s">
        <v>69</v>
      </c>
      <c r="D352" s="74" t="s">
        <v>161</v>
      </c>
      <c r="E352" s="19" t="s">
        <v>162</v>
      </c>
      <c r="F352" s="24">
        <v>23</v>
      </c>
      <c r="G352" s="18"/>
      <c r="H352" s="16"/>
      <c r="I352" s="16"/>
      <c r="J352" s="16"/>
      <c r="K352" s="16"/>
      <c r="L352" s="16"/>
      <c r="M352" s="21"/>
      <c r="N352" s="16"/>
      <c r="O352" s="16"/>
      <c r="P352" s="22">
        <v>7.0000000000000007E-2</v>
      </c>
      <c r="Q352" s="31">
        <v>0.13</v>
      </c>
      <c r="R352" s="16">
        <v>0.5</v>
      </c>
      <c r="S352" s="16"/>
      <c r="T352" s="35"/>
      <c r="U352" s="35">
        <v>5</v>
      </c>
      <c r="V352" s="87" t="s">
        <v>163</v>
      </c>
      <c r="W352" s="105">
        <f t="shared" si="21"/>
        <v>1.5333333333333334</v>
      </c>
      <c r="X352" s="25" t="s">
        <v>71</v>
      </c>
      <c r="Y352" s="26" t="s">
        <v>662</v>
      </c>
      <c r="Z352" s="27"/>
    </row>
    <row r="353" spans="1:26" ht="31.2" x14ac:dyDescent="0.3">
      <c r="A353" s="50" t="s">
        <v>673</v>
      </c>
      <c r="B353" s="67" t="s">
        <v>670</v>
      </c>
      <c r="C353" s="24" t="s">
        <v>69</v>
      </c>
      <c r="D353" s="18" t="s">
        <v>660</v>
      </c>
      <c r="E353" s="19" t="s">
        <v>661</v>
      </c>
      <c r="F353" s="24">
        <v>30</v>
      </c>
      <c r="G353" s="24"/>
      <c r="H353" s="31"/>
      <c r="I353" s="31"/>
      <c r="J353" s="31"/>
      <c r="K353" s="16"/>
      <c r="L353" s="31"/>
      <c r="M353" s="21"/>
      <c r="N353" s="16"/>
      <c r="O353" s="31"/>
      <c r="P353" s="22">
        <v>7.0000000000000007E-2</v>
      </c>
      <c r="Q353" s="31">
        <v>0.13</v>
      </c>
      <c r="R353" s="31">
        <v>0.5</v>
      </c>
      <c r="S353" s="16"/>
      <c r="T353" s="35"/>
      <c r="U353" s="35">
        <v>5</v>
      </c>
      <c r="V353" s="24" t="s">
        <v>163</v>
      </c>
      <c r="W353" s="18">
        <f t="shared" si="21"/>
        <v>2</v>
      </c>
      <c r="X353" s="25" t="s">
        <v>71</v>
      </c>
      <c r="Y353" s="77" t="s">
        <v>662</v>
      </c>
      <c r="Z353" s="27"/>
    </row>
    <row r="354" spans="1:26" ht="15.6" x14ac:dyDescent="0.3">
      <c r="A354" s="15" t="s">
        <v>674</v>
      </c>
      <c r="B354" s="31" t="s">
        <v>675</v>
      </c>
      <c r="C354" s="24" t="s">
        <v>69</v>
      </c>
      <c r="D354" s="18" t="s">
        <v>161</v>
      </c>
      <c r="E354" s="19" t="s">
        <v>162</v>
      </c>
      <c r="F354" s="20">
        <v>15</v>
      </c>
      <c r="G354" s="24"/>
      <c r="H354" s="31"/>
      <c r="I354" s="31"/>
      <c r="J354" s="31"/>
      <c r="K354" s="16"/>
      <c r="L354" s="31"/>
      <c r="M354" s="21"/>
      <c r="N354" s="16"/>
      <c r="O354" s="31"/>
      <c r="P354" s="16">
        <v>7.0000000000000007E-2</v>
      </c>
      <c r="Q354" s="31">
        <v>0.13</v>
      </c>
      <c r="R354" s="34">
        <v>0.5</v>
      </c>
      <c r="S354" s="16"/>
      <c r="T354" s="35"/>
      <c r="U354" s="35">
        <v>5</v>
      </c>
      <c r="V354" s="24" t="s">
        <v>163</v>
      </c>
      <c r="W354" s="18">
        <f t="shared" si="21"/>
        <v>1</v>
      </c>
      <c r="X354" s="25" t="s">
        <v>71</v>
      </c>
      <c r="Y354" s="26" t="s">
        <v>662</v>
      </c>
      <c r="Z354" s="38"/>
    </row>
    <row r="355" spans="1:26" ht="31.2" x14ac:dyDescent="0.3">
      <c r="A355" s="50" t="s">
        <v>676</v>
      </c>
      <c r="B355" s="67" t="s">
        <v>659</v>
      </c>
      <c r="C355" s="24" t="s">
        <v>69</v>
      </c>
      <c r="D355" s="18" t="s">
        <v>660</v>
      </c>
      <c r="E355" s="19" t="s">
        <v>661</v>
      </c>
      <c r="F355" s="24">
        <v>60</v>
      </c>
      <c r="G355" s="24"/>
      <c r="H355" s="31"/>
      <c r="I355" s="31"/>
      <c r="J355" s="31"/>
      <c r="K355" s="16"/>
      <c r="L355" s="31"/>
      <c r="M355" s="21"/>
      <c r="N355" s="16"/>
      <c r="O355" s="31"/>
      <c r="P355" s="16">
        <v>7.0000000000000007E-2</v>
      </c>
      <c r="Q355" s="31">
        <v>0.13</v>
      </c>
      <c r="R355" s="34">
        <v>0.5</v>
      </c>
      <c r="S355" s="16"/>
      <c r="T355" s="35"/>
      <c r="U355" s="35">
        <v>5</v>
      </c>
      <c r="V355" s="24" t="s">
        <v>163</v>
      </c>
      <c r="W355" s="18">
        <f t="shared" si="21"/>
        <v>4</v>
      </c>
      <c r="X355" s="25" t="s">
        <v>71</v>
      </c>
      <c r="Y355" s="77" t="s">
        <v>662</v>
      </c>
      <c r="Z355" s="27"/>
    </row>
    <row r="356" spans="1:26" ht="15.6" x14ac:dyDescent="0.3">
      <c r="A356" s="15" t="s">
        <v>677</v>
      </c>
      <c r="B356" s="39" t="s">
        <v>678</v>
      </c>
      <c r="C356" s="17" t="s">
        <v>69</v>
      </c>
      <c r="D356" s="18" t="s">
        <v>161</v>
      </c>
      <c r="E356" s="19" t="s">
        <v>162</v>
      </c>
      <c r="F356" s="17">
        <v>56</v>
      </c>
      <c r="G356" s="17"/>
      <c r="H356" s="16"/>
      <c r="I356" s="16"/>
      <c r="J356" s="16"/>
      <c r="K356" s="16"/>
      <c r="L356" s="16"/>
      <c r="M356" s="21"/>
      <c r="N356" s="16"/>
      <c r="O356" s="16"/>
      <c r="P356" s="16">
        <v>7.0000000000000007E-2</v>
      </c>
      <c r="Q356" s="16">
        <v>0.13</v>
      </c>
      <c r="R356" s="16">
        <v>0.5</v>
      </c>
      <c r="S356" s="16"/>
      <c r="T356" s="23"/>
      <c r="U356" s="23">
        <v>5</v>
      </c>
      <c r="V356" s="24" t="s">
        <v>163</v>
      </c>
      <c r="W356" s="18">
        <f t="shared" si="21"/>
        <v>3.7333333333333334</v>
      </c>
      <c r="X356" s="25" t="s">
        <v>71</v>
      </c>
      <c r="Y356" s="26" t="s">
        <v>657</v>
      </c>
      <c r="Z356" s="27"/>
    </row>
    <row r="357" spans="1:26" ht="15.6" x14ac:dyDescent="0.3">
      <c r="A357" s="15" t="s">
        <v>679</v>
      </c>
      <c r="B357" s="106" t="s">
        <v>659</v>
      </c>
      <c r="C357" s="24" t="s">
        <v>69</v>
      </c>
      <c r="D357" s="19" t="s">
        <v>660</v>
      </c>
      <c r="E357" s="19" t="s">
        <v>661</v>
      </c>
      <c r="F357" s="17">
        <v>60</v>
      </c>
      <c r="G357" s="17"/>
      <c r="H357" s="16"/>
      <c r="I357" s="16"/>
      <c r="J357" s="16"/>
      <c r="K357" s="16"/>
      <c r="L357" s="16"/>
      <c r="M357" s="21"/>
      <c r="N357" s="16"/>
      <c r="O357" s="16"/>
      <c r="P357" s="16">
        <v>7.0000000000000007E-2</v>
      </c>
      <c r="Q357" s="16">
        <v>0.13</v>
      </c>
      <c r="R357" s="31">
        <v>0.5</v>
      </c>
      <c r="S357" s="16"/>
      <c r="T357" s="35"/>
      <c r="U357" s="35">
        <v>5</v>
      </c>
      <c r="V357" s="24" t="s">
        <v>163</v>
      </c>
      <c r="W357" s="18">
        <f t="shared" si="21"/>
        <v>4</v>
      </c>
      <c r="X357" s="25" t="s">
        <v>71</v>
      </c>
      <c r="Y357" s="26" t="s">
        <v>664</v>
      </c>
      <c r="Z357" s="27"/>
    </row>
    <row r="358" spans="1:26" ht="31.2" x14ac:dyDescent="0.3">
      <c r="A358" s="50" t="s">
        <v>680</v>
      </c>
      <c r="B358" s="67" t="s">
        <v>659</v>
      </c>
      <c r="C358" s="24" t="s">
        <v>69</v>
      </c>
      <c r="D358" s="18" t="s">
        <v>660</v>
      </c>
      <c r="E358" s="19" t="s">
        <v>661</v>
      </c>
      <c r="F358" s="24">
        <v>60</v>
      </c>
      <c r="G358" s="24"/>
      <c r="H358" s="31"/>
      <c r="I358" s="31"/>
      <c r="J358" s="31"/>
      <c r="K358" s="16"/>
      <c r="L358" s="31"/>
      <c r="M358" s="21"/>
      <c r="N358" s="16"/>
      <c r="O358" s="31"/>
      <c r="P358" s="22">
        <v>7.0000000000000007E-2</v>
      </c>
      <c r="Q358" s="31">
        <v>0.13</v>
      </c>
      <c r="R358" s="31">
        <v>0.5</v>
      </c>
      <c r="S358" s="16"/>
      <c r="T358" s="35"/>
      <c r="U358" s="35">
        <v>5</v>
      </c>
      <c r="V358" s="24" t="s">
        <v>163</v>
      </c>
      <c r="W358" s="18">
        <f t="shared" si="21"/>
        <v>4</v>
      </c>
      <c r="X358" s="25" t="s">
        <v>71</v>
      </c>
      <c r="Y358" s="77" t="s">
        <v>681</v>
      </c>
      <c r="Z358" s="27"/>
    </row>
    <row r="359" spans="1:26" ht="15.6" x14ac:dyDescent="0.3">
      <c r="A359" s="15" t="s">
        <v>682</v>
      </c>
      <c r="B359" s="36" t="s">
        <v>659</v>
      </c>
      <c r="C359" s="17" t="s">
        <v>69</v>
      </c>
      <c r="D359" s="18" t="s">
        <v>660</v>
      </c>
      <c r="E359" s="19" t="s">
        <v>661</v>
      </c>
      <c r="F359" s="17">
        <v>60</v>
      </c>
      <c r="G359" s="17"/>
      <c r="H359" s="16"/>
      <c r="I359" s="16"/>
      <c r="J359" s="16"/>
      <c r="K359" s="16"/>
      <c r="L359" s="16"/>
      <c r="M359" s="21"/>
      <c r="N359" s="16"/>
      <c r="O359" s="16"/>
      <c r="P359" s="22">
        <v>7.0000000000000007E-2</v>
      </c>
      <c r="Q359" s="31">
        <v>0.13</v>
      </c>
      <c r="R359" s="34">
        <v>0.5</v>
      </c>
      <c r="S359" s="16"/>
      <c r="T359" s="35"/>
      <c r="U359" s="35">
        <v>5</v>
      </c>
      <c r="V359" s="24" t="s">
        <v>163</v>
      </c>
      <c r="W359" s="18">
        <f t="shared" si="21"/>
        <v>4</v>
      </c>
      <c r="X359" s="25" t="s">
        <v>71</v>
      </c>
      <c r="Y359" s="26" t="s">
        <v>664</v>
      </c>
      <c r="Z359" s="27"/>
    </row>
    <row r="360" spans="1:26" ht="31.2" x14ac:dyDescent="0.3">
      <c r="A360" s="54" t="s">
        <v>683</v>
      </c>
      <c r="B360" s="67" t="s">
        <v>659</v>
      </c>
      <c r="C360" s="24" t="s">
        <v>69</v>
      </c>
      <c r="D360" s="18" t="s">
        <v>660</v>
      </c>
      <c r="E360" s="19" t="s">
        <v>661</v>
      </c>
      <c r="F360" s="24">
        <v>20</v>
      </c>
      <c r="G360" s="24"/>
      <c r="H360" s="31"/>
      <c r="I360" s="31"/>
      <c r="J360" s="31"/>
      <c r="K360" s="16"/>
      <c r="L360" s="31"/>
      <c r="M360" s="21"/>
      <c r="N360" s="16"/>
      <c r="O360" s="31"/>
      <c r="P360" s="16">
        <v>7.0000000000000007E-2</v>
      </c>
      <c r="Q360" s="31">
        <v>0.13</v>
      </c>
      <c r="R360" s="34">
        <v>0.5</v>
      </c>
      <c r="S360" s="16"/>
      <c r="T360" s="35"/>
      <c r="U360" s="35">
        <v>5</v>
      </c>
      <c r="V360" s="24" t="s">
        <v>163</v>
      </c>
      <c r="W360" s="18">
        <f t="shared" si="21"/>
        <v>1.3333333333333333</v>
      </c>
      <c r="X360" s="25" t="s">
        <v>71</v>
      </c>
      <c r="Y360" s="77" t="s">
        <v>662</v>
      </c>
      <c r="Z360" s="27"/>
    </row>
    <row r="361" spans="1:26" ht="31.2" x14ac:dyDescent="0.3">
      <c r="A361" s="15" t="s">
        <v>684</v>
      </c>
      <c r="B361" s="31" t="s">
        <v>685</v>
      </c>
      <c r="C361" s="24" t="s">
        <v>69</v>
      </c>
      <c r="D361" s="18" t="s">
        <v>161</v>
      </c>
      <c r="E361" s="19" t="s">
        <v>162</v>
      </c>
      <c r="F361" s="51">
        <v>20</v>
      </c>
      <c r="G361" s="24"/>
      <c r="H361" s="16"/>
      <c r="I361" s="16"/>
      <c r="J361" s="16"/>
      <c r="K361" s="16"/>
      <c r="L361" s="16"/>
      <c r="M361" s="21"/>
      <c r="N361" s="16"/>
      <c r="O361" s="31"/>
      <c r="P361" s="16">
        <v>7.0000000000000007E-2</v>
      </c>
      <c r="Q361" s="16">
        <v>0.13</v>
      </c>
      <c r="R361" s="34">
        <v>0.5</v>
      </c>
      <c r="S361" s="16"/>
      <c r="T361" s="35"/>
      <c r="U361" s="35">
        <v>5</v>
      </c>
      <c r="V361" s="24" t="s">
        <v>163</v>
      </c>
      <c r="W361" s="18">
        <f t="shared" si="21"/>
        <v>1.3333333333333333</v>
      </c>
      <c r="X361" s="25" t="s">
        <v>71</v>
      </c>
      <c r="Y361" s="77" t="s">
        <v>664</v>
      </c>
      <c r="Z361" s="27"/>
    </row>
    <row r="362" spans="1:26" ht="15.6" x14ac:dyDescent="0.3">
      <c r="A362" s="15" t="s">
        <v>686</v>
      </c>
      <c r="B362" s="36" t="s">
        <v>687</v>
      </c>
      <c r="C362" s="17" t="s">
        <v>69</v>
      </c>
      <c r="D362" s="19" t="s">
        <v>161</v>
      </c>
      <c r="E362" s="19" t="s">
        <v>162</v>
      </c>
      <c r="F362" s="20">
        <v>6</v>
      </c>
      <c r="G362" s="17"/>
      <c r="H362" s="16"/>
      <c r="I362" s="16"/>
      <c r="J362" s="16"/>
      <c r="K362" s="16"/>
      <c r="L362" s="16"/>
      <c r="M362" s="21"/>
      <c r="N362" s="16"/>
      <c r="O362" s="16"/>
      <c r="P362" s="22">
        <v>7.0000000000000007E-2</v>
      </c>
      <c r="Q362" s="16">
        <v>0.13</v>
      </c>
      <c r="R362" s="16">
        <v>0.5</v>
      </c>
      <c r="S362" s="16"/>
      <c r="T362" s="66"/>
      <c r="U362" s="23">
        <v>5</v>
      </c>
      <c r="V362" s="24" t="s">
        <v>163</v>
      </c>
      <c r="W362" s="74">
        <f t="shared" si="21"/>
        <v>0.4</v>
      </c>
      <c r="X362" s="75" t="s">
        <v>71</v>
      </c>
      <c r="Y362" s="32" t="s">
        <v>662</v>
      </c>
      <c r="Z362" s="33"/>
    </row>
    <row r="363" spans="1:26" ht="31.2" x14ac:dyDescent="0.3">
      <c r="A363" s="50" t="s">
        <v>688</v>
      </c>
      <c r="B363" s="67" t="s">
        <v>659</v>
      </c>
      <c r="C363" s="24" t="s">
        <v>69</v>
      </c>
      <c r="D363" s="18" t="s">
        <v>660</v>
      </c>
      <c r="E363" s="19" t="s">
        <v>661</v>
      </c>
      <c r="F363" s="24">
        <v>30</v>
      </c>
      <c r="G363" s="24"/>
      <c r="H363" s="31"/>
      <c r="I363" s="31"/>
      <c r="J363" s="31"/>
      <c r="K363" s="16"/>
      <c r="L363" s="31"/>
      <c r="M363" s="21"/>
      <c r="N363" s="16"/>
      <c r="O363" s="31"/>
      <c r="P363" s="16">
        <v>7.0000000000000007E-2</v>
      </c>
      <c r="Q363" s="31">
        <v>0.13</v>
      </c>
      <c r="R363" s="34">
        <v>0.5</v>
      </c>
      <c r="S363" s="16"/>
      <c r="T363" s="35"/>
      <c r="U363" s="35">
        <v>5</v>
      </c>
      <c r="V363" s="24" t="s">
        <v>163</v>
      </c>
      <c r="W363" s="18">
        <f t="shared" si="21"/>
        <v>2</v>
      </c>
      <c r="X363" s="25" t="s">
        <v>71</v>
      </c>
      <c r="Y363" s="77" t="s">
        <v>662</v>
      </c>
      <c r="Z363" s="27"/>
    </row>
    <row r="364" spans="1:26" ht="15.6" x14ac:dyDescent="0.3">
      <c r="A364" s="15" t="s">
        <v>689</v>
      </c>
      <c r="B364" s="16" t="s">
        <v>659</v>
      </c>
      <c r="C364" s="17" t="s">
        <v>69</v>
      </c>
      <c r="D364" s="18" t="s">
        <v>660</v>
      </c>
      <c r="E364" s="19" t="s">
        <v>661</v>
      </c>
      <c r="F364" s="17">
        <v>60</v>
      </c>
      <c r="G364" s="17"/>
      <c r="H364" s="16"/>
      <c r="I364" s="16"/>
      <c r="J364" s="16"/>
      <c r="K364" s="16"/>
      <c r="L364" s="16"/>
      <c r="M364" s="21"/>
      <c r="N364" s="16"/>
      <c r="O364" s="16"/>
      <c r="P364" s="16">
        <v>7.0000000000000007E-2</v>
      </c>
      <c r="Q364" s="31">
        <v>0.13</v>
      </c>
      <c r="R364" s="16">
        <v>0.5</v>
      </c>
      <c r="S364" s="16"/>
      <c r="T364" s="23"/>
      <c r="U364" s="23">
        <v>5</v>
      </c>
      <c r="V364" s="24" t="s">
        <v>163</v>
      </c>
      <c r="W364" s="18">
        <f t="shared" si="21"/>
        <v>4</v>
      </c>
      <c r="X364" s="25" t="s">
        <v>71</v>
      </c>
      <c r="Y364" s="26" t="s">
        <v>664</v>
      </c>
      <c r="Z364" s="27"/>
    </row>
    <row r="365" spans="1:26" ht="15.6" x14ac:dyDescent="0.3">
      <c r="A365" s="15" t="s">
        <v>690</v>
      </c>
      <c r="B365" s="16" t="s">
        <v>659</v>
      </c>
      <c r="C365" s="17" t="s">
        <v>69</v>
      </c>
      <c r="D365" s="18" t="s">
        <v>73</v>
      </c>
      <c r="E365" s="28"/>
      <c r="F365" s="20">
        <v>6</v>
      </c>
      <c r="G365" s="17"/>
      <c r="H365" s="16"/>
      <c r="I365" s="16"/>
      <c r="J365" s="16"/>
      <c r="K365" s="16"/>
      <c r="L365" s="16"/>
      <c r="M365" s="21"/>
      <c r="N365" s="16"/>
      <c r="O365" s="16"/>
      <c r="P365" s="22"/>
      <c r="Q365" s="21"/>
      <c r="R365" s="16"/>
      <c r="S365" s="16"/>
      <c r="T365" s="23"/>
      <c r="U365" s="23">
        <v>5</v>
      </c>
      <c r="V365" s="24" t="s">
        <v>117</v>
      </c>
      <c r="W365" s="18">
        <f t="shared" si="21"/>
        <v>0.4</v>
      </c>
      <c r="X365" s="25" t="s">
        <v>71</v>
      </c>
      <c r="Y365" s="55" t="s">
        <v>664</v>
      </c>
      <c r="Z365" s="27"/>
    </row>
    <row r="366" spans="1:26" ht="15.6" x14ac:dyDescent="0.3">
      <c r="A366" s="15" t="s">
        <v>691</v>
      </c>
      <c r="B366" s="16" t="s">
        <v>692</v>
      </c>
      <c r="C366" s="24" t="s">
        <v>69</v>
      </c>
      <c r="D366" s="18" t="s">
        <v>161</v>
      </c>
      <c r="E366" s="19" t="s">
        <v>162</v>
      </c>
      <c r="F366" s="20">
        <v>15</v>
      </c>
      <c r="G366" s="17"/>
      <c r="H366" s="16"/>
      <c r="I366" s="16"/>
      <c r="J366" s="16"/>
      <c r="K366" s="16"/>
      <c r="L366" s="16"/>
      <c r="M366" s="21"/>
      <c r="N366" s="16"/>
      <c r="O366" s="16"/>
      <c r="P366" s="22">
        <v>7.0000000000000007E-2</v>
      </c>
      <c r="Q366" s="31">
        <v>0.13</v>
      </c>
      <c r="R366" s="31">
        <v>0.5</v>
      </c>
      <c r="S366" s="16"/>
      <c r="T366" s="35"/>
      <c r="U366" s="35">
        <v>5</v>
      </c>
      <c r="V366" s="24" t="s">
        <v>163</v>
      </c>
      <c r="W366" s="18">
        <f t="shared" si="21"/>
        <v>1</v>
      </c>
      <c r="X366" s="25" t="s">
        <v>71</v>
      </c>
      <c r="Y366" s="26" t="s">
        <v>664</v>
      </c>
      <c r="Z366" s="27"/>
    </row>
    <row r="367" spans="1:26" ht="15.6" x14ac:dyDescent="0.3">
      <c r="A367" s="50" t="s">
        <v>693</v>
      </c>
      <c r="B367" s="16" t="s">
        <v>694</v>
      </c>
      <c r="C367" s="24" t="s">
        <v>69</v>
      </c>
      <c r="D367" s="18" t="s">
        <v>161</v>
      </c>
      <c r="E367" s="19" t="s">
        <v>162</v>
      </c>
      <c r="F367" s="20">
        <v>40</v>
      </c>
      <c r="G367" s="17"/>
      <c r="H367" s="16"/>
      <c r="I367" s="16"/>
      <c r="J367" s="16"/>
      <c r="K367" s="16"/>
      <c r="L367" s="16"/>
      <c r="M367" s="21"/>
      <c r="N367" s="16"/>
      <c r="O367" s="16"/>
      <c r="P367" s="22">
        <v>7.0000000000000007E-2</v>
      </c>
      <c r="Q367" s="31">
        <v>0.13</v>
      </c>
      <c r="R367" s="31">
        <v>0.5</v>
      </c>
      <c r="S367" s="16"/>
      <c r="T367" s="35"/>
      <c r="U367" s="35">
        <v>5</v>
      </c>
      <c r="V367" s="24" t="s">
        <v>163</v>
      </c>
      <c r="W367" s="18">
        <f t="shared" si="21"/>
        <v>2.6666666666666665</v>
      </c>
      <c r="X367" s="25" t="s">
        <v>71</v>
      </c>
      <c r="Y367" s="26" t="s">
        <v>657</v>
      </c>
      <c r="Z367" s="27"/>
    </row>
    <row r="368" spans="1:26" ht="15.6" x14ac:dyDescent="0.3">
      <c r="A368" s="15" t="s">
        <v>695</v>
      </c>
      <c r="B368" s="16" t="s">
        <v>659</v>
      </c>
      <c r="C368" s="24" t="s">
        <v>69</v>
      </c>
      <c r="D368" s="18" t="s">
        <v>660</v>
      </c>
      <c r="E368" s="19" t="s">
        <v>661</v>
      </c>
      <c r="F368" s="17">
        <v>60</v>
      </c>
      <c r="G368" s="17"/>
      <c r="H368" s="16"/>
      <c r="I368" s="16"/>
      <c r="J368" s="16"/>
      <c r="K368" s="16"/>
      <c r="L368" s="16"/>
      <c r="M368" s="21"/>
      <c r="N368" s="16"/>
      <c r="O368" s="16"/>
      <c r="P368" s="16">
        <v>7.0000000000000007E-2</v>
      </c>
      <c r="Q368" s="16">
        <v>0.13</v>
      </c>
      <c r="R368" s="31">
        <v>0.5</v>
      </c>
      <c r="S368" s="16"/>
      <c r="T368" s="35"/>
      <c r="U368" s="35">
        <v>5</v>
      </c>
      <c r="V368" s="24" t="s">
        <v>163</v>
      </c>
      <c r="W368" s="18">
        <f t="shared" si="21"/>
        <v>4</v>
      </c>
      <c r="X368" s="25" t="s">
        <v>71</v>
      </c>
      <c r="Y368" s="26" t="s">
        <v>664</v>
      </c>
      <c r="Z368" s="27"/>
    </row>
    <row r="369" spans="1:26" ht="15.6" x14ac:dyDescent="0.3">
      <c r="A369" s="50" t="s">
        <v>696</v>
      </c>
      <c r="B369" s="31" t="s">
        <v>697</v>
      </c>
      <c r="C369" s="24" t="s">
        <v>7</v>
      </c>
      <c r="D369" s="18" t="s">
        <v>3</v>
      </c>
      <c r="E369" s="19" t="s">
        <v>4</v>
      </c>
      <c r="F369" s="51">
        <v>4</v>
      </c>
      <c r="G369" s="24"/>
      <c r="H369" s="31"/>
      <c r="I369" s="31"/>
      <c r="J369" s="31"/>
      <c r="K369" s="31"/>
      <c r="L369" s="31"/>
      <c r="M369" s="21"/>
      <c r="N369" s="16"/>
      <c r="O369" s="31"/>
      <c r="P369" s="16"/>
      <c r="Q369" s="31"/>
      <c r="R369" s="34"/>
      <c r="S369" s="16"/>
      <c r="T369" s="35"/>
      <c r="U369" s="35"/>
      <c r="V369" s="24"/>
      <c r="W369" s="18"/>
      <c r="X369" s="25" t="s">
        <v>30</v>
      </c>
      <c r="Y369" s="26"/>
      <c r="Z369" s="38"/>
    </row>
    <row r="370" spans="1:26" ht="15.6" x14ac:dyDescent="0.3">
      <c r="A370" s="15" t="s">
        <v>698</v>
      </c>
      <c r="B370" s="16"/>
      <c r="C370" s="17" t="s">
        <v>29</v>
      </c>
      <c r="D370" s="18"/>
      <c r="E370" s="19"/>
      <c r="F370" s="20">
        <v>120</v>
      </c>
      <c r="G370" s="17"/>
      <c r="H370" s="16">
        <v>3.5</v>
      </c>
      <c r="I370" s="16"/>
      <c r="J370" s="16"/>
      <c r="K370" s="16"/>
      <c r="L370" s="16"/>
      <c r="M370" s="21"/>
      <c r="N370" s="16">
        <f>F370*(H370+I370+J370+K370+L370+M370)</f>
        <v>420</v>
      </c>
      <c r="O370" s="16"/>
      <c r="P370" s="22"/>
      <c r="Q370" s="21"/>
      <c r="R370" s="16"/>
      <c r="S370" s="16">
        <f>H370+I370+J370+K370+L370+M370+O370+P370+Q370+R370</f>
        <v>3.5</v>
      </c>
      <c r="T370" s="23">
        <f>S370*2</f>
        <v>7</v>
      </c>
      <c r="U370" s="23">
        <v>7</v>
      </c>
      <c r="V370" s="24"/>
      <c r="W370" s="18"/>
      <c r="X370" s="25" t="s">
        <v>30</v>
      </c>
      <c r="Y370" s="32" t="s">
        <v>31</v>
      </c>
      <c r="Z370" s="27"/>
    </row>
    <row r="371" spans="1:26" ht="15.6" x14ac:dyDescent="0.3">
      <c r="A371" s="15" t="s">
        <v>699</v>
      </c>
      <c r="B371" s="16"/>
      <c r="C371" s="17" t="s">
        <v>7</v>
      </c>
      <c r="D371" s="19" t="s">
        <v>3</v>
      </c>
      <c r="E371" s="19" t="s">
        <v>4</v>
      </c>
      <c r="F371" s="20">
        <v>1</v>
      </c>
      <c r="G371" s="17"/>
      <c r="H371" s="16"/>
      <c r="I371" s="16"/>
      <c r="J371" s="16"/>
      <c r="K371" s="16"/>
      <c r="L371" s="16"/>
      <c r="M371" s="21"/>
      <c r="N371" s="16"/>
      <c r="O371" s="16"/>
      <c r="P371" s="22"/>
      <c r="Q371" s="21"/>
      <c r="R371" s="16"/>
      <c r="S371" s="16"/>
      <c r="T371" s="35"/>
      <c r="U371" s="66"/>
      <c r="V371" s="24"/>
      <c r="W371" s="18"/>
      <c r="X371" s="25" t="s">
        <v>9</v>
      </c>
      <c r="Y371" s="26"/>
      <c r="Z371" s="38"/>
    </row>
    <row r="372" spans="1:26" ht="15.6" x14ac:dyDescent="0.3">
      <c r="A372" s="15" t="s">
        <v>700</v>
      </c>
      <c r="B372" s="36" t="s">
        <v>701</v>
      </c>
      <c r="C372" s="17" t="s">
        <v>7</v>
      </c>
      <c r="D372" s="18" t="s">
        <v>8</v>
      </c>
      <c r="E372" s="19"/>
      <c r="F372" s="20">
        <v>4</v>
      </c>
      <c r="G372" s="17"/>
      <c r="H372" s="16"/>
      <c r="I372" s="16"/>
      <c r="J372" s="16"/>
      <c r="K372" s="16"/>
      <c r="L372" s="16"/>
      <c r="M372" s="21"/>
      <c r="N372" s="16"/>
      <c r="O372" s="16"/>
      <c r="P372" s="16"/>
      <c r="Q372" s="21"/>
      <c r="R372" s="34"/>
      <c r="S372" s="16"/>
      <c r="T372" s="35"/>
      <c r="U372" s="35"/>
      <c r="V372" s="24"/>
      <c r="W372" s="74"/>
      <c r="X372" s="75" t="s">
        <v>9</v>
      </c>
      <c r="Y372" s="26"/>
      <c r="Z372" s="27"/>
    </row>
    <row r="373" spans="1:26" ht="15.6" x14ac:dyDescent="0.3">
      <c r="A373" s="15" t="s">
        <v>702</v>
      </c>
      <c r="B373" s="16" t="s">
        <v>703</v>
      </c>
      <c r="C373" s="24" t="s">
        <v>29</v>
      </c>
      <c r="D373" s="18"/>
      <c r="E373" s="19"/>
      <c r="F373" s="17">
        <v>46</v>
      </c>
      <c r="G373" s="17"/>
      <c r="H373" s="16">
        <v>5.5</v>
      </c>
      <c r="I373" s="16"/>
      <c r="J373" s="16"/>
      <c r="K373" s="16"/>
      <c r="L373" s="16"/>
      <c r="M373" s="21"/>
      <c r="N373" s="16">
        <f>F373*(H373+I373+J373+K373+L373+M373)</f>
        <v>253</v>
      </c>
      <c r="O373" s="16"/>
      <c r="P373" s="16"/>
      <c r="Q373" s="16"/>
      <c r="R373" s="31"/>
      <c r="S373" s="16">
        <f>H373+I373+J373+K373+L373+M373+O373+P373+Q373+R373</f>
        <v>5.5</v>
      </c>
      <c r="T373" s="23">
        <f>S373*2</f>
        <v>11</v>
      </c>
      <c r="U373" s="35">
        <v>11</v>
      </c>
      <c r="V373" s="24"/>
      <c r="W373" s="18"/>
      <c r="X373" s="75" t="s">
        <v>30</v>
      </c>
      <c r="Y373" s="26" t="s">
        <v>31</v>
      </c>
      <c r="Z373" s="27"/>
    </row>
    <row r="374" spans="1:26" ht="15.6" x14ac:dyDescent="0.3">
      <c r="A374" s="50" t="s">
        <v>704</v>
      </c>
      <c r="B374" s="31" t="s">
        <v>705</v>
      </c>
      <c r="C374" s="24" t="s">
        <v>2</v>
      </c>
      <c r="D374" s="18" t="s">
        <v>3</v>
      </c>
      <c r="E374" s="19" t="s">
        <v>4</v>
      </c>
      <c r="F374" s="51">
        <v>10</v>
      </c>
      <c r="G374" s="24"/>
      <c r="H374" s="31"/>
      <c r="I374" s="31"/>
      <c r="J374" s="31"/>
      <c r="K374" s="31"/>
      <c r="L374" s="31"/>
      <c r="M374" s="21"/>
      <c r="N374" s="16"/>
      <c r="O374" s="31"/>
      <c r="P374" s="22"/>
      <c r="Q374" s="31"/>
      <c r="R374" s="31"/>
      <c r="S374" s="16"/>
      <c r="T374" s="35"/>
      <c r="U374" s="35"/>
      <c r="V374" s="24"/>
      <c r="W374" s="18"/>
      <c r="X374" s="25" t="s">
        <v>5</v>
      </c>
      <c r="Y374" s="26"/>
      <c r="Z374" s="27"/>
    </row>
    <row r="375" spans="1:26" ht="15.6" x14ac:dyDescent="0.3">
      <c r="A375" s="15" t="s">
        <v>706</v>
      </c>
      <c r="B375" s="16" t="s">
        <v>707</v>
      </c>
      <c r="C375" s="17" t="s">
        <v>15</v>
      </c>
      <c r="D375" s="19"/>
      <c r="E375" s="19">
        <v>2</v>
      </c>
      <c r="F375" s="17">
        <v>21</v>
      </c>
      <c r="G375" s="17">
        <v>21</v>
      </c>
      <c r="H375" s="16">
        <v>2.4500000000000002</v>
      </c>
      <c r="I375" s="16"/>
      <c r="J375" s="16">
        <v>0.15</v>
      </c>
      <c r="K375" s="16">
        <v>0.18</v>
      </c>
      <c r="L375" s="16"/>
      <c r="M375" s="21">
        <v>0.26</v>
      </c>
      <c r="N375" s="16">
        <f>F375*(H375+I375+J375+K375+L375+M375)</f>
        <v>63.84</v>
      </c>
      <c r="O375" s="16"/>
      <c r="P375" s="22"/>
      <c r="Q375" s="31"/>
      <c r="R375" s="16">
        <v>0.5</v>
      </c>
      <c r="S375" s="16">
        <f>H375+I375+J375+K375+L375+M375+O375+P375+Q375+R375</f>
        <v>3.54</v>
      </c>
      <c r="T375" s="23">
        <f>S375*3</f>
        <v>10.620000000000001</v>
      </c>
      <c r="U375" s="23">
        <v>11</v>
      </c>
      <c r="V375" s="24" t="s">
        <v>20</v>
      </c>
      <c r="W375" s="18">
        <f>F375/6</f>
        <v>3.5</v>
      </c>
      <c r="X375" s="25" t="s">
        <v>16</v>
      </c>
      <c r="Y375" s="26"/>
      <c r="Z375" s="27"/>
    </row>
    <row r="376" spans="1:26" ht="15.6" x14ac:dyDescent="0.3">
      <c r="A376" s="15" t="s">
        <v>708</v>
      </c>
      <c r="B376" s="16" t="s">
        <v>709</v>
      </c>
      <c r="C376" s="24" t="s">
        <v>36</v>
      </c>
      <c r="D376" s="18"/>
      <c r="E376" s="19">
        <v>2</v>
      </c>
      <c r="F376" s="17">
        <v>30</v>
      </c>
      <c r="G376" s="17">
        <v>30</v>
      </c>
      <c r="H376" s="16">
        <v>2.5</v>
      </c>
      <c r="I376" s="16"/>
      <c r="J376" s="16">
        <v>0.11</v>
      </c>
      <c r="K376" s="16">
        <v>0.2</v>
      </c>
      <c r="L376" s="16"/>
      <c r="M376" s="21">
        <v>0.2</v>
      </c>
      <c r="N376" s="16">
        <f>F376*(H376+I376+J376+K376+L376+M376)</f>
        <v>90.300000000000011</v>
      </c>
      <c r="O376" s="16"/>
      <c r="P376" s="22"/>
      <c r="Q376" s="16"/>
      <c r="R376" s="16">
        <v>0.5</v>
      </c>
      <c r="S376" s="16">
        <f>H376+I376+J376+K376+L376+M376+O376+P376+Q376+R376</f>
        <v>3.5100000000000002</v>
      </c>
      <c r="T376" s="23">
        <f>S376*3</f>
        <v>10.530000000000001</v>
      </c>
      <c r="U376" s="35">
        <v>11</v>
      </c>
      <c r="V376" s="24" t="s">
        <v>20</v>
      </c>
      <c r="W376" s="18">
        <f>F376/6</f>
        <v>5</v>
      </c>
      <c r="X376" s="25" t="s">
        <v>16</v>
      </c>
      <c r="Y376" s="26"/>
      <c r="Z376" s="38" t="s">
        <v>710</v>
      </c>
    </row>
    <row r="377" spans="1:26" ht="15.6" x14ac:dyDescent="0.3">
      <c r="A377" s="15" t="s">
        <v>711</v>
      </c>
      <c r="B377" s="16" t="s">
        <v>712</v>
      </c>
      <c r="C377" s="24" t="s">
        <v>36</v>
      </c>
      <c r="D377" s="18"/>
      <c r="E377" s="19">
        <v>2</v>
      </c>
      <c r="F377" s="17">
        <v>30</v>
      </c>
      <c r="G377" s="17">
        <v>30</v>
      </c>
      <c r="H377" s="16">
        <v>2.5</v>
      </c>
      <c r="I377" s="16"/>
      <c r="J377" s="16">
        <v>0.11</v>
      </c>
      <c r="K377" s="16">
        <v>0.2</v>
      </c>
      <c r="L377" s="16"/>
      <c r="M377" s="21">
        <v>0.2</v>
      </c>
      <c r="N377" s="16">
        <f>F377*(H377+I377+J377+K377+L377+M377)</f>
        <v>90.300000000000011</v>
      </c>
      <c r="O377" s="16"/>
      <c r="P377" s="22"/>
      <c r="Q377" s="16"/>
      <c r="R377" s="16">
        <v>0.5</v>
      </c>
      <c r="S377" s="16">
        <f>H377+I377+J377+K377+L377+M377+O377+P377+Q377+R377</f>
        <v>3.5100000000000002</v>
      </c>
      <c r="T377" s="23">
        <f>S377*3</f>
        <v>10.530000000000001</v>
      </c>
      <c r="U377" s="35">
        <v>11</v>
      </c>
      <c r="V377" s="24" t="s">
        <v>20</v>
      </c>
      <c r="W377" s="18">
        <f>F377/6</f>
        <v>5</v>
      </c>
      <c r="X377" s="25" t="s">
        <v>16</v>
      </c>
      <c r="Y377" s="26"/>
      <c r="Z377" s="38" t="s">
        <v>710</v>
      </c>
    </row>
    <row r="378" spans="1:26" ht="15.6" x14ac:dyDescent="0.3">
      <c r="A378" s="15" t="s">
        <v>713</v>
      </c>
      <c r="B378" s="16" t="s">
        <v>714</v>
      </c>
      <c r="C378" s="24" t="s">
        <v>36</v>
      </c>
      <c r="D378" s="18"/>
      <c r="E378" s="19">
        <v>2</v>
      </c>
      <c r="F378" s="17">
        <v>30</v>
      </c>
      <c r="G378" s="17">
        <v>30</v>
      </c>
      <c r="H378" s="16">
        <v>2.6</v>
      </c>
      <c r="I378" s="16"/>
      <c r="J378" s="16">
        <v>0.41</v>
      </c>
      <c r="K378" s="16">
        <v>0</v>
      </c>
      <c r="L378" s="16">
        <v>0.31</v>
      </c>
      <c r="M378" s="21">
        <v>0.2</v>
      </c>
      <c r="N378" s="16">
        <f>F378*(H378+I378+J378+K378+L378+M378)</f>
        <v>105.60000000000001</v>
      </c>
      <c r="O378" s="16"/>
      <c r="P378" s="22"/>
      <c r="Q378" s="16"/>
      <c r="R378" s="31">
        <v>0.53</v>
      </c>
      <c r="S378" s="16">
        <f>H378+I378+J378+K378+L378+M378+O378+P378+Q378+R378</f>
        <v>4.0500000000000007</v>
      </c>
      <c r="T378" s="23">
        <f>S378*3</f>
        <v>12.150000000000002</v>
      </c>
      <c r="U378" s="35">
        <v>12</v>
      </c>
      <c r="V378" s="24" t="s">
        <v>42</v>
      </c>
      <c r="W378" s="18">
        <f>F378/4</f>
        <v>7.5</v>
      </c>
      <c r="X378" s="25" t="s">
        <v>16</v>
      </c>
      <c r="Y378" s="26"/>
      <c r="Z378" s="38" t="s">
        <v>710</v>
      </c>
    </row>
    <row r="379" spans="1:26" ht="15.6" x14ac:dyDescent="0.3">
      <c r="A379" s="15" t="s">
        <v>715</v>
      </c>
      <c r="B379" s="16" t="s">
        <v>716</v>
      </c>
      <c r="C379" s="17" t="s">
        <v>7</v>
      </c>
      <c r="D379" s="18" t="s">
        <v>10</v>
      </c>
      <c r="E379" s="19"/>
      <c r="F379" s="20">
        <v>3</v>
      </c>
      <c r="G379" s="17"/>
      <c r="H379" s="16"/>
      <c r="I379" s="16"/>
      <c r="J379" s="16"/>
      <c r="K379" s="16"/>
      <c r="L379" s="16"/>
      <c r="M379" s="21"/>
      <c r="N379" s="16"/>
      <c r="O379" s="16"/>
      <c r="P379" s="22"/>
      <c r="Q379" s="21"/>
      <c r="R379" s="16"/>
      <c r="S379" s="16"/>
      <c r="T379" s="23"/>
      <c r="U379" s="23"/>
      <c r="V379" s="24"/>
      <c r="W379" s="18"/>
      <c r="X379" s="25" t="s">
        <v>16</v>
      </c>
      <c r="Y379" s="26"/>
      <c r="Z379" s="27"/>
    </row>
    <row r="380" spans="1:26" ht="15.6" x14ac:dyDescent="0.3">
      <c r="A380" s="15" t="s">
        <v>717</v>
      </c>
      <c r="B380" s="16" t="s">
        <v>718</v>
      </c>
      <c r="C380" s="17" t="s">
        <v>36</v>
      </c>
      <c r="D380" s="19"/>
      <c r="E380" s="19">
        <v>2</v>
      </c>
      <c r="F380" s="17">
        <v>72</v>
      </c>
      <c r="G380" s="17">
        <v>72</v>
      </c>
      <c r="H380" s="16">
        <v>3.32</v>
      </c>
      <c r="I380" s="16"/>
      <c r="J380" s="16">
        <v>0</v>
      </c>
      <c r="K380" s="16">
        <v>0.2</v>
      </c>
      <c r="L380" s="16"/>
      <c r="M380" s="21">
        <v>0.2</v>
      </c>
      <c r="N380" s="16">
        <f>F380*(H380+I380+J380+K380+L380+M380)</f>
        <v>267.84000000000003</v>
      </c>
      <c r="O380" s="16"/>
      <c r="P380" s="22"/>
      <c r="Q380" s="31"/>
      <c r="R380" s="16">
        <v>0.3</v>
      </c>
      <c r="S380" s="16">
        <f>H380+I380+J380+K380+L380+M380+O380+P380+Q380+R380</f>
        <v>4.0200000000000005</v>
      </c>
      <c r="T380" s="23">
        <f>S380*3</f>
        <v>12.060000000000002</v>
      </c>
      <c r="U380" s="23">
        <v>12</v>
      </c>
      <c r="V380" s="24">
        <v>5.5</v>
      </c>
      <c r="W380" s="18">
        <f>F380/8</f>
        <v>9</v>
      </c>
      <c r="X380" s="25" t="s">
        <v>16</v>
      </c>
      <c r="Y380" s="32"/>
      <c r="Z380" s="33" t="s">
        <v>149</v>
      </c>
    </row>
    <row r="381" spans="1:26" ht="15.6" x14ac:dyDescent="0.3">
      <c r="A381" s="50" t="s">
        <v>719</v>
      </c>
      <c r="B381" s="107" t="s">
        <v>720</v>
      </c>
      <c r="C381" s="17" t="s">
        <v>7</v>
      </c>
      <c r="D381" s="18" t="s">
        <v>3</v>
      </c>
      <c r="E381" s="19" t="s">
        <v>4</v>
      </c>
      <c r="F381" s="17">
        <v>1</v>
      </c>
      <c r="G381" s="17"/>
      <c r="H381" s="16"/>
      <c r="I381" s="16"/>
      <c r="J381" s="16"/>
      <c r="K381" s="16"/>
      <c r="L381" s="16"/>
      <c r="M381" s="21"/>
      <c r="N381" s="16"/>
      <c r="O381" s="16"/>
      <c r="P381" s="22"/>
      <c r="Q381" s="31"/>
      <c r="R381" s="31"/>
      <c r="S381" s="16"/>
      <c r="T381" s="35"/>
      <c r="U381" s="35"/>
      <c r="V381" s="24"/>
      <c r="W381" s="18"/>
      <c r="X381" s="25" t="s">
        <v>9</v>
      </c>
      <c r="Y381" s="26"/>
      <c r="Z381" s="38"/>
    </row>
    <row r="382" spans="1:26" ht="15.6" x14ac:dyDescent="0.3">
      <c r="A382" s="50" t="s">
        <v>721</v>
      </c>
      <c r="B382" s="67" t="s">
        <v>722</v>
      </c>
      <c r="C382" s="24" t="s">
        <v>7</v>
      </c>
      <c r="D382" s="18" t="s">
        <v>70</v>
      </c>
      <c r="E382" s="19" t="s">
        <v>246</v>
      </c>
      <c r="F382" s="24">
        <v>30</v>
      </c>
      <c r="G382" s="24"/>
      <c r="H382" s="31"/>
      <c r="I382" s="31"/>
      <c r="J382" s="16"/>
      <c r="K382" s="16"/>
      <c r="L382" s="16"/>
      <c r="M382" s="21"/>
      <c r="N382" s="16"/>
      <c r="O382" s="16"/>
      <c r="P382" s="16"/>
      <c r="Q382" s="31"/>
      <c r="R382" s="34"/>
      <c r="S382" s="16"/>
      <c r="T382" s="35"/>
      <c r="U382" s="35"/>
      <c r="V382" s="24"/>
      <c r="W382" s="18"/>
      <c r="X382" s="25" t="s">
        <v>249</v>
      </c>
      <c r="Y382" s="26" t="s">
        <v>16</v>
      </c>
      <c r="Z382" s="38"/>
    </row>
    <row r="383" spans="1:26" ht="15.6" x14ac:dyDescent="0.3">
      <c r="A383" s="50" t="s">
        <v>723</v>
      </c>
      <c r="B383" s="31" t="s">
        <v>724</v>
      </c>
      <c r="C383" s="24" t="s">
        <v>2</v>
      </c>
      <c r="D383" s="18" t="s">
        <v>3</v>
      </c>
      <c r="E383" s="19" t="s">
        <v>4</v>
      </c>
      <c r="F383" s="51">
        <v>17</v>
      </c>
      <c r="G383" s="24"/>
      <c r="H383" s="31"/>
      <c r="I383" s="31"/>
      <c r="J383" s="31"/>
      <c r="K383" s="31"/>
      <c r="L383" s="31"/>
      <c r="M383" s="21"/>
      <c r="N383" s="16"/>
      <c r="O383" s="31"/>
      <c r="P383" s="22"/>
      <c r="Q383" s="31"/>
      <c r="R383" s="31"/>
      <c r="S383" s="16"/>
      <c r="T383" s="35"/>
      <c r="U383" s="35"/>
      <c r="V383" s="24"/>
      <c r="W383" s="18"/>
      <c r="X383" s="25" t="s">
        <v>5</v>
      </c>
      <c r="Y383" s="26"/>
      <c r="Z383" s="27"/>
    </row>
    <row r="384" spans="1:26" ht="15.6" x14ac:dyDescent="0.3">
      <c r="A384" s="15" t="s">
        <v>725</v>
      </c>
      <c r="B384" s="31" t="s">
        <v>726</v>
      </c>
      <c r="C384" s="24" t="s">
        <v>2</v>
      </c>
      <c r="D384" s="18" t="s">
        <v>3</v>
      </c>
      <c r="E384" s="19" t="s">
        <v>4</v>
      </c>
      <c r="F384" s="51">
        <v>40</v>
      </c>
      <c r="G384" s="24"/>
      <c r="H384" s="31"/>
      <c r="I384" s="31"/>
      <c r="J384" s="31"/>
      <c r="K384" s="31"/>
      <c r="L384" s="31"/>
      <c r="M384" s="21"/>
      <c r="N384" s="16"/>
      <c r="O384" s="31"/>
      <c r="P384" s="16"/>
      <c r="Q384" s="31"/>
      <c r="R384" s="16"/>
      <c r="S384" s="16"/>
      <c r="T384" s="35"/>
      <c r="U384" s="35"/>
      <c r="V384" s="24"/>
      <c r="W384" s="18"/>
      <c r="X384" s="25" t="s">
        <v>5</v>
      </c>
      <c r="Y384" s="26"/>
      <c r="Z384" s="38"/>
    </row>
    <row r="385" spans="1:26" ht="15.6" x14ac:dyDescent="0.3">
      <c r="A385" s="59" t="s">
        <v>727</v>
      </c>
      <c r="B385" s="43" t="s">
        <v>728</v>
      </c>
      <c r="C385" s="41" t="s">
        <v>7</v>
      </c>
      <c r="D385" s="18" t="s">
        <v>10</v>
      </c>
      <c r="E385" s="28"/>
      <c r="F385" s="42">
        <v>21</v>
      </c>
      <c r="G385" s="41"/>
      <c r="H385" s="43"/>
      <c r="I385" s="43"/>
      <c r="J385" s="43"/>
      <c r="K385" s="43"/>
      <c r="L385" s="43"/>
      <c r="M385" s="44"/>
      <c r="N385" s="43"/>
      <c r="O385" s="43"/>
      <c r="P385" s="43"/>
      <c r="Q385" s="44"/>
      <c r="R385" s="43"/>
      <c r="S385" s="43"/>
      <c r="T385" s="45"/>
      <c r="U385" s="45"/>
      <c r="V385" s="24"/>
      <c r="W385" s="18"/>
      <c r="X385" s="25" t="s">
        <v>16</v>
      </c>
      <c r="Y385" s="25"/>
      <c r="Z385" s="27"/>
    </row>
    <row r="386" spans="1:26" ht="15.6" x14ac:dyDescent="0.3">
      <c r="A386" s="59" t="s">
        <v>729</v>
      </c>
      <c r="B386" s="43" t="s">
        <v>730</v>
      </c>
      <c r="C386" s="41" t="s">
        <v>7</v>
      </c>
      <c r="D386" s="18" t="s">
        <v>10</v>
      </c>
      <c r="E386" s="28"/>
      <c r="F386" s="42">
        <v>23</v>
      </c>
      <c r="G386" s="41"/>
      <c r="H386" s="43"/>
      <c r="I386" s="43"/>
      <c r="J386" s="43"/>
      <c r="K386" s="43"/>
      <c r="L386" s="43"/>
      <c r="M386" s="44"/>
      <c r="N386" s="43"/>
      <c r="O386" s="43"/>
      <c r="P386" s="22"/>
      <c r="Q386" s="44"/>
      <c r="R386" s="43"/>
      <c r="S386" s="43"/>
      <c r="T386" s="45"/>
      <c r="U386" s="45"/>
      <c r="V386" s="24"/>
      <c r="W386" s="18"/>
      <c r="X386" s="25" t="s">
        <v>16</v>
      </c>
      <c r="Y386" s="25"/>
      <c r="Z386" s="27"/>
    </row>
    <row r="387" spans="1:26" ht="15.6" x14ac:dyDescent="0.3">
      <c r="A387" s="15" t="s">
        <v>731</v>
      </c>
      <c r="B387" s="16" t="s">
        <v>732</v>
      </c>
      <c r="C387" s="17" t="s">
        <v>7</v>
      </c>
      <c r="D387" s="19" t="s">
        <v>10</v>
      </c>
      <c r="E387" s="19"/>
      <c r="F387" s="20">
        <v>9</v>
      </c>
      <c r="G387" s="17"/>
      <c r="H387" s="16"/>
      <c r="I387" s="16"/>
      <c r="J387" s="16"/>
      <c r="K387" s="16"/>
      <c r="L387" s="16"/>
      <c r="M387" s="21"/>
      <c r="N387" s="16"/>
      <c r="O387" s="16"/>
      <c r="P387" s="22"/>
      <c r="Q387" s="31"/>
      <c r="R387" s="16"/>
      <c r="S387" s="16"/>
      <c r="T387" s="23"/>
      <c r="U387" s="23"/>
      <c r="V387" s="24"/>
      <c r="W387" s="18"/>
      <c r="X387" s="25" t="s">
        <v>9</v>
      </c>
      <c r="Y387" s="26"/>
      <c r="Z387" s="27"/>
    </row>
    <row r="388" spans="1:26" ht="15.6" x14ac:dyDescent="0.3">
      <c r="A388" s="15" t="s">
        <v>733</v>
      </c>
      <c r="B388" s="36" t="s">
        <v>734</v>
      </c>
      <c r="C388" s="17" t="s">
        <v>7</v>
      </c>
      <c r="D388" s="18" t="s">
        <v>10</v>
      </c>
      <c r="E388" s="19"/>
      <c r="F388" s="20">
        <v>2</v>
      </c>
      <c r="G388" s="17"/>
      <c r="H388" s="16"/>
      <c r="I388" s="16"/>
      <c r="J388" s="16"/>
      <c r="K388" s="16"/>
      <c r="L388" s="16"/>
      <c r="M388" s="21"/>
      <c r="N388" s="16"/>
      <c r="O388" s="16"/>
      <c r="P388" s="22"/>
      <c r="Q388" s="31"/>
      <c r="R388" s="16"/>
      <c r="S388" s="16"/>
      <c r="T388" s="35"/>
      <c r="U388" s="35"/>
      <c r="V388" s="24"/>
      <c r="W388" s="18"/>
      <c r="X388" s="25" t="s">
        <v>16</v>
      </c>
      <c r="Y388" s="26"/>
      <c r="Z388" s="38"/>
    </row>
    <row r="389" spans="1:26" ht="15.6" x14ac:dyDescent="0.3">
      <c r="A389" s="15" t="s">
        <v>735</v>
      </c>
      <c r="B389" s="16" t="s">
        <v>736</v>
      </c>
      <c r="C389" s="17" t="s">
        <v>15</v>
      </c>
      <c r="D389" s="19"/>
      <c r="E389" s="89">
        <v>1</v>
      </c>
      <c r="F389" s="17">
        <v>21</v>
      </c>
      <c r="G389" s="24">
        <v>21</v>
      </c>
      <c r="H389" s="31">
        <v>2.4</v>
      </c>
      <c r="I389" s="31"/>
      <c r="J389" s="31">
        <v>0.19</v>
      </c>
      <c r="K389" s="31">
        <v>0.18</v>
      </c>
      <c r="L389" s="31"/>
      <c r="M389" s="21">
        <v>0.26</v>
      </c>
      <c r="N389" s="16">
        <f>F389*(H389+I389+J389+K389+L389+M389)</f>
        <v>63.63</v>
      </c>
      <c r="O389" s="31"/>
      <c r="P389" s="22"/>
      <c r="Q389" s="16"/>
      <c r="R389" s="16">
        <v>0.3</v>
      </c>
      <c r="S389" s="16">
        <f>H389+I389+J389+K389+L389+M389+O389+P389+Q389+R389</f>
        <v>3.33</v>
      </c>
      <c r="T389" s="23">
        <f>S389*3</f>
        <v>9.99</v>
      </c>
      <c r="U389" s="23">
        <v>10</v>
      </c>
      <c r="V389" s="24" t="s">
        <v>20</v>
      </c>
      <c r="W389" s="18">
        <v>3.5</v>
      </c>
      <c r="X389" s="25" t="s">
        <v>16</v>
      </c>
      <c r="Y389" s="26"/>
      <c r="Z389" s="27"/>
    </row>
    <row r="390" spans="1:26" ht="15.6" x14ac:dyDescent="0.3">
      <c r="A390" s="15" t="s">
        <v>737</v>
      </c>
      <c r="B390" s="31" t="s">
        <v>738</v>
      </c>
      <c r="C390" s="24" t="s">
        <v>36</v>
      </c>
      <c r="D390" s="18"/>
      <c r="E390" s="19">
        <v>2</v>
      </c>
      <c r="F390" s="51">
        <v>25</v>
      </c>
      <c r="G390" s="24" t="s">
        <v>148</v>
      </c>
      <c r="H390" s="31">
        <v>3.65</v>
      </c>
      <c r="I390" s="31"/>
      <c r="J390" s="31">
        <v>0.48</v>
      </c>
      <c r="K390" s="31">
        <v>0</v>
      </c>
      <c r="L390" s="31">
        <v>0.31</v>
      </c>
      <c r="M390" s="21">
        <v>0.2</v>
      </c>
      <c r="N390" s="16">
        <f>F390*(H390+I390+J390+K390+L390+M390)</f>
        <v>115.99999999999999</v>
      </c>
      <c r="O390" s="31"/>
      <c r="P390" s="16"/>
      <c r="Q390" s="31"/>
      <c r="R390" s="31">
        <v>0.53</v>
      </c>
      <c r="S390" s="16">
        <f>H390+I390+J390+K390+L390+M390+O390+P390+Q390+R390</f>
        <v>5.17</v>
      </c>
      <c r="T390" s="23">
        <f>S390*3</f>
        <v>15.51</v>
      </c>
      <c r="U390" s="35">
        <v>15</v>
      </c>
      <c r="V390" s="24" t="s">
        <v>42</v>
      </c>
      <c r="W390" s="18">
        <f>F390/4</f>
        <v>6.25</v>
      </c>
      <c r="X390" s="25" t="s">
        <v>16</v>
      </c>
      <c r="Y390" s="26"/>
      <c r="Z390" s="38" t="s">
        <v>739</v>
      </c>
    </row>
    <row r="391" spans="1:26" ht="15.6" x14ac:dyDescent="0.3">
      <c r="A391" s="15" t="s">
        <v>740</v>
      </c>
      <c r="B391" s="16" t="s">
        <v>741</v>
      </c>
      <c r="C391" s="17" t="s">
        <v>7</v>
      </c>
      <c r="D391" s="18" t="s">
        <v>90</v>
      </c>
      <c r="E391" s="19"/>
      <c r="F391" s="20">
        <v>1</v>
      </c>
      <c r="G391" s="17"/>
      <c r="H391" s="16"/>
      <c r="I391" s="16"/>
      <c r="J391" s="16"/>
      <c r="K391" s="16"/>
      <c r="L391" s="16"/>
      <c r="M391" s="21"/>
      <c r="N391" s="16"/>
      <c r="O391" s="16"/>
      <c r="P391" s="22"/>
      <c r="Q391" s="21"/>
      <c r="R391" s="16"/>
      <c r="S391" s="16"/>
      <c r="T391" s="23"/>
      <c r="U391" s="23"/>
      <c r="V391" s="24"/>
      <c r="W391" s="18"/>
      <c r="X391" s="25" t="s">
        <v>172</v>
      </c>
      <c r="Y391" s="26"/>
      <c r="Z391" s="27"/>
    </row>
    <row r="392" spans="1:26" ht="15.6" x14ac:dyDescent="0.3">
      <c r="A392" s="50" t="s">
        <v>742</v>
      </c>
      <c r="B392" s="31" t="s">
        <v>391</v>
      </c>
      <c r="C392" s="24" t="s">
        <v>2</v>
      </c>
      <c r="D392" s="18" t="s">
        <v>3</v>
      </c>
      <c r="E392" s="19" t="s">
        <v>4</v>
      </c>
      <c r="F392" s="51">
        <v>5</v>
      </c>
      <c r="G392" s="24"/>
      <c r="H392" s="31"/>
      <c r="I392" s="31"/>
      <c r="J392" s="31"/>
      <c r="K392" s="31"/>
      <c r="L392" s="31"/>
      <c r="M392" s="21"/>
      <c r="N392" s="16"/>
      <c r="O392" s="31"/>
      <c r="P392" s="16"/>
      <c r="Q392" s="16"/>
      <c r="R392" s="16"/>
      <c r="S392" s="16"/>
      <c r="T392" s="35"/>
      <c r="U392" s="80"/>
      <c r="V392" s="24"/>
      <c r="W392" s="18"/>
      <c r="X392" s="25" t="s">
        <v>5</v>
      </c>
      <c r="Y392" s="26"/>
      <c r="Z392" s="38"/>
    </row>
    <row r="393" spans="1:26" ht="15.6" x14ac:dyDescent="0.3">
      <c r="A393" s="15" t="s">
        <v>743</v>
      </c>
      <c r="B393" s="48" t="s">
        <v>744</v>
      </c>
      <c r="C393" s="24" t="s">
        <v>7</v>
      </c>
      <c r="D393" s="18" t="s">
        <v>60</v>
      </c>
      <c r="E393" s="19">
        <v>1</v>
      </c>
      <c r="F393" s="20">
        <v>32</v>
      </c>
      <c r="G393" s="17"/>
      <c r="H393" s="16"/>
      <c r="I393" s="16"/>
      <c r="J393" s="16"/>
      <c r="K393" s="16"/>
      <c r="L393" s="16"/>
      <c r="M393" s="21"/>
      <c r="N393" s="16"/>
      <c r="O393" s="16"/>
      <c r="P393" s="16">
        <v>7.0000000000000007E-2</v>
      </c>
      <c r="Q393" s="31">
        <v>0.37</v>
      </c>
      <c r="R393" s="34">
        <v>30</v>
      </c>
      <c r="S393" s="16"/>
      <c r="T393" s="35"/>
      <c r="U393" s="35"/>
      <c r="V393" s="24">
        <v>5.5</v>
      </c>
      <c r="W393" s="18">
        <f>F393/8</f>
        <v>4</v>
      </c>
      <c r="X393" s="25" t="s">
        <v>16</v>
      </c>
      <c r="Y393" s="26"/>
      <c r="Z393" s="27"/>
    </row>
    <row r="394" spans="1:26" ht="15.6" x14ac:dyDescent="0.3">
      <c r="A394" s="15" t="s">
        <v>745</v>
      </c>
      <c r="B394" s="16" t="s">
        <v>746</v>
      </c>
      <c r="C394" s="17" t="s">
        <v>115</v>
      </c>
      <c r="D394" s="18" t="s">
        <v>116</v>
      </c>
      <c r="E394" s="19">
        <v>3</v>
      </c>
      <c r="F394" s="20">
        <v>10</v>
      </c>
      <c r="G394" s="17"/>
      <c r="H394" s="16"/>
      <c r="I394" s="16"/>
      <c r="J394" s="16"/>
      <c r="K394" s="16"/>
      <c r="L394" s="16"/>
      <c r="M394" s="21"/>
      <c r="N394" s="16"/>
      <c r="O394" s="16"/>
      <c r="P394" s="16">
        <v>7.0000000000000007E-2</v>
      </c>
      <c r="Q394" s="35">
        <v>0.45</v>
      </c>
      <c r="R394" s="16">
        <v>0.5</v>
      </c>
      <c r="S394" s="16"/>
      <c r="T394" s="23"/>
      <c r="U394" s="23"/>
      <c r="V394" s="24" t="s">
        <v>20</v>
      </c>
      <c r="W394" s="18">
        <f>F394/6</f>
        <v>1.6666666666666667</v>
      </c>
      <c r="X394" s="75" t="s">
        <v>16</v>
      </c>
      <c r="Y394" s="26"/>
      <c r="Z394" s="27"/>
    </row>
    <row r="395" spans="1:26" ht="15.6" x14ac:dyDescent="0.3">
      <c r="A395" s="15" t="s">
        <v>747</v>
      </c>
      <c r="B395" s="78" t="s">
        <v>748</v>
      </c>
      <c r="C395" s="17" t="s">
        <v>7</v>
      </c>
      <c r="D395" s="18" t="s">
        <v>10</v>
      </c>
      <c r="E395" s="19"/>
      <c r="F395" s="17">
        <v>7</v>
      </c>
      <c r="G395" s="17"/>
      <c r="H395" s="16"/>
      <c r="I395" s="16"/>
      <c r="J395" s="16"/>
      <c r="K395" s="16"/>
      <c r="L395" s="16"/>
      <c r="M395" s="21"/>
      <c r="N395" s="16"/>
      <c r="O395" s="16"/>
      <c r="P395" s="22"/>
      <c r="Q395" s="21"/>
      <c r="R395" s="16"/>
      <c r="S395" s="16"/>
      <c r="T395" s="23"/>
      <c r="U395" s="23"/>
      <c r="V395" s="24"/>
      <c r="W395" s="18"/>
      <c r="X395" s="25" t="s">
        <v>16</v>
      </c>
      <c r="Y395" s="26"/>
      <c r="Z395" s="27"/>
    </row>
    <row r="396" spans="1:26" ht="15.6" x14ac:dyDescent="0.3">
      <c r="A396" s="15" t="s">
        <v>749</v>
      </c>
      <c r="B396" s="16"/>
      <c r="C396" s="17" t="s">
        <v>7</v>
      </c>
      <c r="D396" s="18" t="s">
        <v>750</v>
      </c>
      <c r="E396" s="19">
        <v>1</v>
      </c>
      <c r="F396" s="20">
        <v>43</v>
      </c>
      <c r="G396" s="17"/>
      <c r="H396" s="16"/>
      <c r="I396" s="16"/>
      <c r="J396" s="16"/>
      <c r="K396" s="16"/>
      <c r="L396" s="16"/>
      <c r="M396" s="21"/>
      <c r="N396" s="16"/>
      <c r="O396" s="16"/>
      <c r="P396" s="22">
        <v>7.0000000000000007E-2</v>
      </c>
      <c r="Q396" s="21">
        <v>0.53</v>
      </c>
      <c r="R396" s="16">
        <v>0.53</v>
      </c>
      <c r="S396" s="16"/>
      <c r="T396" s="23"/>
      <c r="U396" s="23"/>
      <c r="V396" s="24" t="s">
        <v>243</v>
      </c>
      <c r="W396" s="18">
        <f>F396/15</f>
        <v>2.8666666666666667</v>
      </c>
      <c r="X396" s="25" t="s">
        <v>16</v>
      </c>
      <c r="Y396" s="26"/>
      <c r="Z396" s="38" t="s">
        <v>278</v>
      </c>
    </row>
    <row r="397" spans="1:26" ht="15.6" x14ac:dyDescent="0.3">
      <c r="A397" s="15" t="s">
        <v>751</v>
      </c>
      <c r="B397" s="16" t="s">
        <v>752</v>
      </c>
      <c r="C397" s="24" t="s">
        <v>7</v>
      </c>
      <c r="D397" s="18" t="s">
        <v>10</v>
      </c>
      <c r="E397" s="19"/>
      <c r="F397" s="17">
        <v>2</v>
      </c>
      <c r="G397" s="47"/>
      <c r="H397" s="48"/>
      <c r="I397" s="48"/>
      <c r="J397" s="16"/>
      <c r="K397" s="49"/>
      <c r="L397" s="16"/>
      <c r="M397" s="21"/>
      <c r="N397" s="16"/>
      <c r="O397" s="16"/>
      <c r="P397" s="16"/>
      <c r="Q397" s="31"/>
      <c r="R397" s="16"/>
      <c r="S397" s="16"/>
      <c r="T397" s="35"/>
      <c r="U397" s="35"/>
      <c r="V397" s="24" t="s">
        <v>20</v>
      </c>
      <c r="W397" s="18">
        <f>F397/6</f>
        <v>0.33333333333333331</v>
      </c>
      <c r="X397" s="25" t="s">
        <v>16</v>
      </c>
      <c r="Y397" s="26"/>
      <c r="Z397" s="38"/>
    </row>
    <row r="398" spans="1:26" ht="15.6" x14ac:dyDescent="0.3">
      <c r="A398" s="15" t="s">
        <v>753</v>
      </c>
      <c r="B398" s="36" t="s">
        <v>754</v>
      </c>
      <c r="C398" s="17" t="s">
        <v>36</v>
      </c>
      <c r="D398" s="19"/>
      <c r="E398" s="19">
        <v>1</v>
      </c>
      <c r="F398" s="17">
        <v>25</v>
      </c>
      <c r="G398" s="17">
        <v>25</v>
      </c>
      <c r="H398" s="16">
        <v>3.13</v>
      </c>
      <c r="I398" s="16"/>
      <c r="J398" s="16">
        <v>0.53</v>
      </c>
      <c r="K398" s="16">
        <v>0</v>
      </c>
      <c r="L398" s="16">
        <v>0.31</v>
      </c>
      <c r="M398" s="21">
        <v>0.2</v>
      </c>
      <c r="N398" s="16">
        <f>F398*(H398+I398+J398+K398+L398+M398)</f>
        <v>104.25</v>
      </c>
      <c r="O398" s="16"/>
      <c r="P398" s="22"/>
      <c r="Q398" s="31"/>
      <c r="R398" s="31">
        <v>0.53</v>
      </c>
      <c r="S398" s="16">
        <f>H398+I398+J398+K398+L398+M398+O398+P398+Q398+R398</f>
        <v>4.7</v>
      </c>
      <c r="T398" s="23">
        <f>S398*3</f>
        <v>14.100000000000001</v>
      </c>
      <c r="U398" s="23">
        <v>14</v>
      </c>
      <c r="V398" s="24" t="s">
        <v>42</v>
      </c>
      <c r="W398" s="18">
        <f>F398/4</f>
        <v>6.25</v>
      </c>
      <c r="X398" s="25" t="s">
        <v>16</v>
      </c>
      <c r="Y398" s="26"/>
      <c r="Z398" s="27" t="s">
        <v>755</v>
      </c>
    </row>
    <row r="399" spans="1:26" ht="15.6" x14ac:dyDescent="0.3">
      <c r="A399" s="15" t="s">
        <v>756</v>
      </c>
      <c r="B399" s="16" t="s">
        <v>757</v>
      </c>
      <c r="C399" s="17" t="s">
        <v>19</v>
      </c>
      <c r="D399" s="18"/>
      <c r="E399" s="19">
        <v>1</v>
      </c>
      <c r="F399" s="20">
        <v>32</v>
      </c>
      <c r="G399" s="17">
        <v>32</v>
      </c>
      <c r="H399" s="16">
        <v>1.87</v>
      </c>
      <c r="I399" s="16"/>
      <c r="J399" s="16">
        <v>0.16</v>
      </c>
      <c r="K399" s="16">
        <v>0.19</v>
      </c>
      <c r="L399" s="16"/>
      <c r="M399" s="21">
        <v>0.26</v>
      </c>
      <c r="N399" s="16">
        <f>F399*(H399+I399+J399+K399+L399+M399)</f>
        <v>79.360000000000014</v>
      </c>
      <c r="O399" s="16"/>
      <c r="P399" s="22"/>
      <c r="Q399" s="21"/>
      <c r="R399" s="16">
        <v>0.5</v>
      </c>
      <c r="S399" s="16">
        <f>H399+I399+J399+K399+L399+M399+O399+P399+Q399+R399</f>
        <v>2.9800000000000004</v>
      </c>
      <c r="T399" s="23">
        <f>S399*3</f>
        <v>8.9400000000000013</v>
      </c>
      <c r="U399" s="23">
        <v>10</v>
      </c>
      <c r="V399" s="24" t="s">
        <v>20</v>
      </c>
      <c r="W399" s="18">
        <f>F399/6</f>
        <v>5.333333333333333</v>
      </c>
      <c r="X399" s="25" t="s">
        <v>16</v>
      </c>
      <c r="Y399" s="26"/>
      <c r="Z399" s="38" t="s">
        <v>758</v>
      </c>
    </row>
    <row r="400" spans="1:26" ht="15.6" x14ac:dyDescent="0.3">
      <c r="A400" s="15" t="s">
        <v>759</v>
      </c>
      <c r="B400" s="39" t="s">
        <v>760</v>
      </c>
      <c r="C400" s="17" t="s">
        <v>19</v>
      </c>
      <c r="D400" s="19"/>
      <c r="E400" s="19">
        <v>1</v>
      </c>
      <c r="F400" s="17">
        <v>32</v>
      </c>
      <c r="G400" s="17">
        <v>32</v>
      </c>
      <c r="H400" s="16">
        <v>1.89</v>
      </c>
      <c r="I400" s="16"/>
      <c r="J400" s="16">
        <v>0.16</v>
      </c>
      <c r="K400" s="16">
        <v>0.19</v>
      </c>
      <c r="L400" s="16"/>
      <c r="M400" s="21">
        <v>0.26</v>
      </c>
      <c r="N400" s="16">
        <f>F400*(H400+I400+J400+K400+L400+M400)</f>
        <v>80</v>
      </c>
      <c r="O400" s="16"/>
      <c r="P400" s="22"/>
      <c r="Q400" s="31"/>
      <c r="R400" s="16">
        <v>0.5</v>
      </c>
      <c r="S400" s="16">
        <f>H400+I400+J400+K400+L400+M400+O400+P400+Q400+R400</f>
        <v>3</v>
      </c>
      <c r="T400" s="23">
        <f>S400*3</f>
        <v>9</v>
      </c>
      <c r="U400" s="23">
        <v>10</v>
      </c>
      <c r="V400" s="24" t="s">
        <v>20</v>
      </c>
      <c r="W400" s="18">
        <f>F400/6</f>
        <v>5.333333333333333</v>
      </c>
      <c r="X400" s="25" t="s">
        <v>16</v>
      </c>
      <c r="Y400" s="26"/>
      <c r="Z400" s="38" t="s">
        <v>758</v>
      </c>
    </row>
    <row r="401" spans="1:26" ht="15.6" x14ac:dyDescent="0.3">
      <c r="A401" s="15" t="s">
        <v>761</v>
      </c>
      <c r="B401" s="39" t="s">
        <v>761</v>
      </c>
      <c r="C401" s="17" t="s">
        <v>29</v>
      </c>
      <c r="D401" s="18"/>
      <c r="E401" s="19"/>
      <c r="F401" s="20">
        <v>30</v>
      </c>
      <c r="G401" s="17"/>
      <c r="H401" s="16">
        <v>3.5</v>
      </c>
      <c r="I401" s="16"/>
      <c r="J401" s="16"/>
      <c r="K401" s="16"/>
      <c r="L401" s="16"/>
      <c r="M401" s="21"/>
      <c r="N401" s="16">
        <f>F401*(H401+I401+J401+K401+L401+M401)</f>
        <v>105</v>
      </c>
      <c r="O401" s="16"/>
      <c r="P401" s="22"/>
      <c r="Q401" s="16"/>
      <c r="R401" s="16"/>
      <c r="S401" s="16">
        <f>H401+I401+J401+K401+L401+M401+O401+P401+Q401+R401</f>
        <v>3.5</v>
      </c>
      <c r="T401" s="23">
        <f>S401*2</f>
        <v>7</v>
      </c>
      <c r="U401" s="23">
        <v>7</v>
      </c>
      <c r="V401" s="24"/>
      <c r="W401" s="18"/>
      <c r="X401" s="25" t="s">
        <v>30</v>
      </c>
      <c r="Y401" s="26" t="s">
        <v>31</v>
      </c>
      <c r="Z401" s="38"/>
    </row>
    <row r="402" spans="1:26" ht="15.6" x14ac:dyDescent="0.3">
      <c r="A402" s="50" t="s">
        <v>762</v>
      </c>
      <c r="B402" s="67" t="s">
        <v>763</v>
      </c>
      <c r="C402" s="24" t="s">
        <v>7</v>
      </c>
      <c r="D402" s="18" t="s">
        <v>70</v>
      </c>
      <c r="E402" s="19" t="s">
        <v>246</v>
      </c>
      <c r="F402" s="24">
        <v>6</v>
      </c>
      <c r="G402" s="24"/>
      <c r="H402" s="31"/>
      <c r="I402" s="31"/>
      <c r="J402" s="16"/>
      <c r="K402" s="16"/>
      <c r="L402" s="16"/>
      <c r="M402" s="21"/>
      <c r="N402" s="16"/>
      <c r="O402" s="16"/>
      <c r="P402" s="16"/>
      <c r="Q402" s="31"/>
      <c r="R402" s="34"/>
      <c r="S402" s="16"/>
      <c r="T402" s="35"/>
      <c r="U402" s="35"/>
      <c r="V402" s="24"/>
      <c r="W402" s="18"/>
      <c r="X402" s="25" t="s">
        <v>249</v>
      </c>
      <c r="Y402" s="26"/>
      <c r="Z402" s="38"/>
    </row>
    <row r="403" spans="1:26" ht="15.6" x14ac:dyDescent="0.3">
      <c r="A403" s="15" t="s">
        <v>764</v>
      </c>
      <c r="B403" s="16" t="s">
        <v>765</v>
      </c>
      <c r="C403" s="17" t="s">
        <v>36</v>
      </c>
      <c r="D403" s="19"/>
      <c r="E403" s="19">
        <v>1</v>
      </c>
      <c r="F403" s="17">
        <v>25</v>
      </c>
      <c r="G403" s="17" t="s">
        <v>148</v>
      </c>
      <c r="H403" s="16">
        <v>3.19</v>
      </c>
      <c r="I403" s="16"/>
      <c r="J403" s="16">
        <v>0.48</v>
      </c>
      <c r="K403" s="16">
        <v>0</v>
      </c>
      <c r="L403" s="16">
        <v>0.31</v>
      </c>
      <c r="M403" s="21">
        <v>0.2</v>
      </c>
      <c r="N403" s="16">
        <f>F403*(H403+I403+J403+K403+L403+M403)</f>
        <v>104.5</v>
      </c>
      <c r="O403" s="16"/>
      <c r="P403" s="22"/>
      <c r="Q403" s="31"/>
      <c r="R403" s="31">
        <v>0.53</v>
      </c>
      <c r="S403" s="16">
        <f>H403+I403+J403+K403+L403+M403+O403+P403+Q403+R403</f>
        <v>4.71</v>
      </c>
      <c r="T403" s="23">
        <f>S403*3</f>
        <v>14.129999999999999</v>
      </c>
      <c r="U403" s="23">
        <v>14</v>
      </c>
      <c r="V403" s="24" t="s">
        <v>42</v>
      </c>
      <c r="W403" s="18">
        <f>F403/4</f>
        <v>6.25</v>
      </c>
      <c r="X403" s="25" t="s">
        <v>16</v>
      </c>
      <c r="Y403" s="32"/>
      <c r="Z403" s="33" t="s">
        <v>191</v>
      </c>
    </row>
    <row r="404" spans="1:26" ht="15.6" x14ac:dyDescent="0.3">
      <c r="A404" s="15" t="s">
        <v>766</v>
      </c>
      <c r="B404" s="16" t="s">
        <v>767</v>
      </c>
      <c r="C404" s="17" t="s">
        <v>36</v>
      </c>
      <c r="D404" s="19"/>
      <c r="E404" s="19">
        <v>1</v>
      </c>
      <c r="F404" s="17">
        <v>25</v>
      </c>
      <c r="G404" s="17" t="s">
        <v>148</v>
      </c>
      <c r="H404" s="16">
        <v>3.14</v>
      </c>
      <c r="I404" s="16"/>
      <c r="J404" s="16">
        <v>0.48</v>
      </c>
      <c r="K404" s="16">
        <v>0</v>
      </c>
      <c r="L404" s="16">
        <v>0.31</v>
      </c>
      <c r="M404" s="21">
        <v>0.2</v>
      </c>
      <c r="N404" s="16">
        <f>F404*(H404+I404+J404+K404+L404+M404)</f>
        <v>103.25</v>
      </c>
      <c r="O404" s="16"/>
      <c r="P404" s="22"/>
      <c r="Q404" s="31"/>
      <c r="R404" s="31">
        <v>0.53</v>
      </c>
      <c r="S404" s="16">
        <f>H404+I404+J404+K404+L404+M404+O404+P404+Q404+R404</f>
        <v>4.66</v>
      </c>
      <c r="T404" s="23">
        <f>S404*3</f>
        <v>13.98</v>
      </c>
      <c r="U404" s="23">
        <v>14</v>
      </c>
      <c r="V404" s="24" t="s">
        <v>42</v>
      </c>
      <c r="W404" s="18">
        <f>F404/4</f>
        <v>6.25</v>
      </c>
      <c r="X404" s="25" t="s">
        <v>16</v>
      </c>
      <c r="Y404" s="32"/>
      <c r="Z404" s="33" t="s">
        <v>191</v>
      </c>
    </row>
    <row r="405" spans="1:26" ht="15.6" x14ac:dyDescent="0.3">
      <c r="A405" s="15" t="s">
        <v>768</v>
      </c>
      <c r="B405" s="16"/>
      <c r="C405" s="17" t="s">
        <v>2</v>
      </c>
      <c r="D405" s="18" t="s">
        <v>3</v>
      </c>
      <c r="E405" s="19" t="s">
        <v>4</v>
      </c>
      <c r="F405" s="17">
        <v>10</v>
      </c>
      <c r="G405" s="17"/>
      <c r="H405" s="16"/>
      <c r="I405" s="16"/>
      <c r="J405" s="16"/>
      <c r="K405" s="16"/>
      <c r="L405" s="16"/>
      <c r="M405" s="21"/>
      <c r="N405" s="16"/>
      <c r="O405" s="16"/>
      <c r="P405" s="22"/>
      <c r="Q405" s="16"/>
      <c r="R405" s="31"/>
      <c r="S405" s="16"/>
      <c r="T405" s="35"/>
      <c r="U405" s="35"/>
      <c r="V405" s="24"/>
      <c r="W405" s="18"/>
      <c r="X405" s="25" t="s">
        <v>5</v>
      </c>
      <c r="Y405" s="26"/>
      <c r="Z405" s="27"/>
    </row>
    <row r="406" spans="1:26" ht="15.6" x14ac:dyDescent="0.3">
      <c r="A406" s="15" t="s">
        <v>769</v>
      </c>
      <c r="B406" s="107" t="s">
        <v>770</v>
      </c>
      <c r="C406" s="17" t="s">
        <v>7</v>
      </c>
      <c r="D406" s="19" t="s">
        <v>3</v>
      </c>
      <c r="E406" s="19" t="s">
        <v>4</v>
      </c>
      <c r="F406" s="17">
        <v>3</v>
      </c>
      <c r="G406" s="17"/>
      <c r="H406" s="16"/>
      <c r="I406" s="16"/>
      <c r="J406" s="16"/>
      <c r="K406" s="16"/>
      <c r="L406" s="16"/>
      <c r="M406" s="21"/>
      <c r="N406" s="16"/>
      <c r="O406" s="16"/>
      <c r="P406" s="16"/>
      <c r="Q406" s="16"/>
      <c r="R406" s="34"/>
      <c r="S406" s="16"/>
      <c r="T406" s="35"/>
      <c r="U406" s="35"/>
      <c r="V406" s="24"/>
      <c r="W406" s="18"/>
      <c r="X406" s="25" t="s">
        <v>30</v>
      </c>
      <c r="Y406" s="26"/>
      <c r="Z406" s="38"/>
    </row>
    <row r="407" spans="1:26" ht="15.6" x14ac:dyDescent="0.3">
      <c r="A407" s="50" t="s">
        <v>771</v>
      </c>
      <c r="B407" s="31" t="s">
        <v>772</v>
      </c>
      <c r="C407" s="24" t="s">
        <v>171</v>
      </c>
      <c r="D407" s="18"/>
      <c r="E407" s="19">
        <v>1</v>
      </c>
      <c r="F407" s="51">
        <v>16</v>
      </c>
      <c r="G407" s="17">
        <v>16</v>
      </c>
      <c r="H407" s="16">
        <v>5.44</v>
      </c>
      <c r="I407" s="16"/>
      <c r="J407" s="16">
        <v>1.25</v>
      </c>
      <c r="K407" s="16">
        <v>0.21</v>
      </c>
      <c r="L407" s="16">
        <v>0.31</v>
      </c>
      <c r="M407" s="21">
        <v>1.1299999999999999</v>
      </c>
      <c r="N407" s="16">
        <f t="shared" ref="N407:N412" si="22">F407*(H407+I407+J407+K407+L407+M407)</f>
        <v>133.44</v>
      </c>
      <c r="O407" s="16"/>
      <c r="P407" s="16"/>
      <c r="Q407" s="16"/>
      <c r="R407" s="31">
        <v>0.53</v>
      </c>
      <c r="S407" s="16">
        <f t="shared" ref="S407:S412" si="23">H407+I407+J407+K407+L407+M407+O407+P407+Q407+R407</f>
        <v>8.8699999999999992</v>
      </c>
      <c r="T407" s="23">
        <f t="shared" ref="T407:T412" si="24">S407*3</f>
        <v>26.61</v>
      </c>
      <c r="U407" s="35">
        <v>27</v>
      </c>
      <c r="V407" s="17" t="s">
        <v>42</v>
      </c>
      <c r="W407" s="18">
        <f>F406/4</f>
        <v>0.75</v>
      </c>
      <c r="X407" s="68" t="s">
        <v>172</v>
      </c>
      <c r="Y407" s="26"/>
      <c r="Z407" s="38" t="s">
        <v>149</v>
      </c>
    </row>
    <row r="408" spans="1:26" ht="15.6" x14ac:dyDescent="0.3">
      <c r="A408" s="15" t="s">
        <v>773</v>
      </c>
      <c r="B408" s="16" t="s">
        <v>774</v>
      </c>
      <c r="C408" s="17" t="s">
        <v>15</v>
      </c>
      <c r="D408" s="19"/>
      <c r="E408" s="19">
        <v>2</v>
      </c>
      <c r="F408" s="17">
        <v>21</v>
      </c>
      <c r="G408" s="17">
        <v>21</v>
      </c>
      <c r="H408" s="16">
        <v>3</v>
      </c>
      <c r="I408" s="16"/>
      <c r="J408" s="16">
        <v>0.32</v>
      </c>
      <c r="K408" s="16">
        <v>0.18</v>
      </c>
      <c r="L408" s="16"/>
      <c r="M408" s="21">
        <v>0.26</v>
      </c>
      <c r="N408" s="16">
        <f t="shared" si="22"/>
        <v>78.959999999999994</v>
      </c>
      <c r="O408" s="16"/>
      <c r="P408" s="22"/>
      <c r="Q408" s="31"/>
      <c r="R408" s="16">
        <v>0.5</v>
      </c>
      <c r="S408" s="16">
        <f t="shared" si="23"/>
        <v>4.26</v>
      </c>
      <c r="T408" s="23">
        <f t="shared" si="24"/>
        <v>12.78</v>
      </c>
      <c r="U408" s="23">
        <v>13</v>
      </c>
      <c r="V408" s="24" t="s">
        <v>20</v>
      </c>
      <c r="W408" s="18">
        <f>F408/6</f>
        <v>3.5</v>
      </c>
      <c r="X408" s="25" t="s">
        <v>16</v>
      </c>
      <c r="Y408" s="26"/>
      <c r="Z408" s="27"/>
    </row>
    <row r="409" spans="1:26" ht="15.6" x14ac:dyDescent="0.3">
      <c r="A409" s="50" t="s">
        <v>775</v>
      </c>
      <c r="B409" s="31" t="s">
        <v>776</v>
      </c>
      <c r="C409" s="24" t="s">
        <v>36</v>
      </c>
      <c r="D409" s="18"/>
      <c r="E409" s="19">
        <v>2</v>
      </c>
      <c r="F409" s="51">
        <v>30</v>
      </c>
      <c r="G409" s="24">
        <v>30</v>
      </c>
      <c r="H409" s="31">
        <v>1.74</v>
      </c>
      <c r="I409" s="31"/>
      <c r="J409" s="31">
        <v>0</v>
      </c>
      <c r="K409" s="16">
        <v>0.2</v>
      </c>
      <c r="L409" s="31"/>
      <c r="M409" s="21">
        <v>0.2</v>
      </c>
      <c r="N409" s="16">
        <f t="shared" si="22"/>
        <v>64.2</v>
      </c>
      <c r="O409" s="31"/>
      <c r="P409" s="16"/>
      <c r="Q409" s="31"/>
      <c r="R409" s="16">
        <v>0.5</v>
      </c>
      <c r="S409" s="16">
        <f t="shared" si="23"/>
        <v>2.64</v>
      </c>
      <c r="T409" s="23">
        <f t="shared" si="24"/>
        <v>7.92</v>
      </c>
      <c r="U409" s="35">
        <v>8</v>
      </c>
      <c r="V409" s="24" t="s">
        <v>20</v>
      </c>
      <c r="W409" s="18">
        <f>F409/6</f>
        <v>5</v>
      </c>
      <c r="X409" s="25" t="s">
        <v>16</v>
      </c>
      <c r="Y409" s="26"/>
      <c r="Z409" s="38" t="s">
        <v>376</v>
      </c>
    </row>
    <row r="410" spans="1:26" ht="15.6" x14ac:dyDescent="0.3">
      <c r="A410" s="50" t="s">
        <v>777</v>
      </c>
      <c r="B410" s="31" t="s">
        <v>778</v>
      </c>
      <c r="C410" s="24" t="s">
        <v>52</v>
      </c>
      <c r="D410" s="18"/>
      <c r="E410" s="19">
        <v>1</v>
      </c>
      <c r="F410" s="51">
        <v>32</v>
      </c>
      <c r="G410" s="24">
        <v>32</v>
      </c>
      <c r="H410" s="31">
        <v>2.25</v>
      </c>
      <c r="I410" s="31"/>
      <c r="J410" s="31"/>
      <c r="K410" s="16">
        <v>0.16</v>
      </c>
      <c r="L410" s="31"/>
      <c r="M410" s="21">
        <v>0.55000000000000004</v>
      </c>
      <c r="N410" s="16">
        <f t="shared" si="22"/>
        <v>94.72</v>
      </c>
      <c r="O410" s="31"/>
      <c r="P410" s="16"/>
      <c r="Q410" s="31"/>
      <c r="R410" s="16">
        <v>0.5</v>
      </c>
      <c r="S410" s="16">
        <f t="shared" si="23"/>
        <v>3.46</v>
      </c>
      <c r="T410" s="23">
        <f t="shared" si="24"/>
        <v>10.379999999999999</v>
      </c>
      <c r="U410" s="35">
        <v>12</v>
      </c>
      <c r="V410" s="24" t="s">
        <v>20</v>
      </c>
      <c r="W410" s="18">
        <f>F410/6</f>
        <v>5.333333333333333</v>
      </c>
      <c r="X410" s="52" t="s">
        <v>57</v>
      </c>
      <c r="Y410" s="26"/>
      <c r="Z410" s="27"/>
    </row>
    <row r="411" spans="1:26" ht="15.6" x14ac:dyDescent="0.3">
      <c r="A411" s="50" t="s">
        <v>779</v>
      </c>
      <c r="B411" s="16" t="s">
        <v>780</v>
      </c>
      <c r="C411" s="17" t="s">
        <v>52</v>
      </c>
      <c r="D411" s="18"/>
      <c r="E411" s="19">
        <v>1</v>
      </c>
      <c r="F411" s="20">
        <v>32</v>
      </c>
      <c r="G411" s="17">
        <v>32</v>
      </c>
      <c r="H411" s="16">
        <v>2.59</v>
      </c>
      <c r="I411" s="16"/>
      <c r="J411" s="16"/>
      <c r="K411" s="16">
        <v>0.16</v>
      </c>
      <c r="L411" s="16"/>
      <c r="M411" s="21">
        <v>0.55000000000000004</v>
      </c>
      <c r="N411" s="16">
        <f t="shared" si="22"/>
        <v>105.6</v>
      </c>
      <c r="O411" s="16"/>
      <c r="P411" s="16"/>
      <c r="Q411" s="31"/>
      <c r="R411" s="16">
        <v>0.5</v>
      </c>
      <c r="S411" s="16">
        <f t="shared" si="23"/>
        <v>3.8</v>
      </c>
      <c r="T411" s="23">
        <f t="shared" si="24"/>
        <v>11.399999999999999</v>
      </c>
      <c r="U411" s="35">
        <v>12</v>
      </c>
      <c r="V411" s="24" t="s">
        <v>20</v>
      </c>
      <c r="W411" s="18">
        <f>F411/6</f>
        <v>5.333333333333333</v>
      </c>
      <c r="X411" s="25" t="s">
        <v>57</v>
      </c>
      <c r="Y411" s="26"/>
      <c r="Z411" s="27"/>
    </row>
    <row r="412" spans="1:26" ht="15.6" x14ac:dyDescent="0.3">
      <c r="A412" s="15" t="s">
        <v>781</v>
      </c>
      <c r="B412" s="16" t="s">
        <v>782</v>
      </c>
      <c r="C412" s="17" t="s">
        <v>52</v>
      </c>
      <c r="D412" s="18"/>
      <c r="E412" s="19">
        <v>1</v>
      </c>
      <c r="F412" s="20">
        <v>32</v>
      </c>
      <c r="G412" s="17">
        <v>32</v>
      </c>
      <c r="H412" s="16">
        <v>2.89</v>
      </c>
      <c r="I412" s="16"/>
      <c r="J412" s="16"/>
      <c r="K412" s="16">
        <v>0.16</v>
      </c>
      <c r="L412" s="16"/>
      <c r="M412" s="21">
        <v>0.55000000000000004</v>
      </c>
      <c r="N412" s="16">
        <f t="shared" si="22"/>
        <v>115.20000000000002</v>
      </c>
      <c r="O412" s="16"/>
      <c r="P412" s="22"/>
      <c r="Q412" s="31"/>
      <c r="R412" s="16">
        <v>0.5</v>
      </c>
      <c r="S412" s="16">
        <f t="shared" si="23"/>
        <v>4.1000000000000005</v>
      </c>
      <c r="T412" s="23">
        <f t="shared" si="24"/>
        <v>12.3</v>
      </c>
      <c r="U412" s="35">
        <v>12</v>
      </c>
      <c r="V412" s="24" t="s">
        <v>20</v>
      </c>
      <c r="W412" s="18">
        <f>F412/6</f>
        <v>5.333333333333333</v>
      </c>
      <c r="X412" s="25" t="s">
        <v>57</v>
      </c>
      <c r="Y412" s="26"/>
      <c r="Z412" s="27" t="s">
        <v>149</v>
      </c>
    </row>
    <row r="413" spans="1:26" ht="15.6" x14ac:dyDescent="0.3">
      <c r="A413" s="50" t="s">
        <v>783</v>
      </c>
      <c r="B413" s="16"/>
      <c r="C413" s="17" t="s">
        <v>7</v>
      </c>
      <c r="D413" s="18" t="s">
        <v>198</v>
      </c>
      <c r="E413" s="19"/>
      <c r="F413" s="20">
        <v>32</v>
      </c>
      <c r="G413" s="17"/>
      <c r="H413" s="16"/>
      <c r="I413" s="16"/>
      <c r="J413" s="16"/>
      <c r="K413" s="16"/>
      <c r="L413" s="16"/>
      <c r="M413" s="21"/>
      <c r="N413" s="16"/>
      <c r="O413" s="16"/>
      <c r="P413" s="16"/>
      <c r="Q413" s="21"/>
      <c r="R413" s="16"/>
      <c r="S413" s="16"/>
      <c r="T413" s="23"/>
      <c r="U413" s="23"/>
      <c r="V413" s="24"/>
      <c r="W413" s="18"/>
      <c r="X413" s="25" t="s">
        <v>16</v>
      </c>
      <c r="Y413" s="55"/>
      <c r="Z413" s="27"/>
    </row>
    <row r="414" spans="1:26" ht="15.6" x14ac:dyDescent="0.3">
      <c r="A414" s="15" t="s">
        <v>784</v>
      </c>
      <c r="B414" s="16"/>
      <c r="C414" s="17" t="s">
        <v>7</v>
      </c>
      <c r="D414" s="18" t="s">
        <v>198</v>
      </c>
      <c r="E414" s="19"/>
      <c r="F414" s="20">
        <v>54</v>
      </c>
      <c r="G414" s="17"/>
      <c r="H414" s="16"/>
      <c r="I414" s="16"/>
      <c r="J414" s="16"/>
      <c r="K414" s="16"/>
      <c r="L414" s="16"/>
      <c r="M414" s="21"/>
      <c r="N414" s="16"/>
      <c r="O414" s="16"/>
      <c r="P414" s="22"/>
      <c r="Q414" s="21"/>
      <c r="R414" s="16"/>
      <c r="S414" s="16"/>
      <c r="T414" s="23"/>
      <c r="U414" s="23"/>
      <c r="V414" s="24"/>
      <c r="W414" s="18"/>
      <c r="X414" s="25" t="s">
        <v>16</v>
      </c>
      <c r="Y414" s="55"/>
      <c r="Z414" s="27"/>
    </row>
    <row r="415" spans="1:26" ht="15.6" x14ac:dyDescent="0.3">
      <c r="A415" s="15" t="s">
        <v>785</v>
      </c>
      <c r="B415" s="16" t="s">
        <v>785</v>
      </c>
      <c r="C415" s="17" t="s">
        <v>19</v>
      </c>
      <c r="D415" s="19"/>
      <c r="E415" s="19">
        <v>2</v>
      </c>
      <c r="F415" s="17">
        <v>32</v>
      </c>
      <c r="G415" s="17">
        <v>32</v>
      </c>
      <c r="H415" s="16">
        <v>2.7</v>
      </c>
      <c r="I415" s="16"/>
      <c r="J415" s="16">
        <v>0.16</v>
      </c>
      <c r="K415" s="16">
        <v>0.19</v>
      </c>
      <c r="L415" s="16"/>
      <c r="M415" s="21">
        <v>0.26</v>
      </c>
      <c r="N415" s="16">
        <f>F415*(H415+I415+J415+K415+L415+M415)</f>
        <v>105.92000000000002</v>
      </c>
      <c r="O415" s="16"/>
      <c r="P415" s="22"/>
      <c r="Q415" s="31"/>
      <c r="R415" s="16">
        <v>0.5</v>
      </c>
      <c r="S415" s="16">
        <f>H415+I415+J415+K415+L415+M415+O415+P415+Q415+R415</f>
        <v>3.8100000000000005</v>
      </c>
      <c r="T415" s="23">
        <f>S415*3</f>
        <v>11.430000000000001</v>
      </c>
      <c r="U415" s="23">
        <v>11</v>
      </c>
      <c r="V415" s="24" t="s">
        <v>20</v>
      </c>
      <c r="W415" s="18">
        <f>F415/6</f>
        <v>5.333333333333333</v>
      </c>
      <c r="X415" s="25" t="s">
        <v>16</v>
      </c>
      <c r="Y415" s="26"/>
      <c r="Z415" s="38" t="s">
        <v>786</v>
      </c>
    </row>
    <row r="416" spans="1:26" ht="15.6" x14ac:dyDescent="0.3">
      <c r="A416" s="15" t="s">
        <v>787</v>
      </c>
      <c r="B416" s="16"/>
      <c r="C416" s="24" t="s">
        <v>115</v>
      </c>
      <c r="D416" s="18" t="s">
        <v>116</v>
      </c>
      <c r="E416" s="19">
        <v>3</v>
      </c>
      <c r="F416" s="17">
        <v>9</v>
      </c>
      <c r="G416" s="47"/>
      <c r="H416" s="16"/>
      <c r="I416" s="16"/>
      <c r="J416" s="16"/>
      <c r="K416" s="49"/>
      <c r="L416" s="16"/>
      <c r="M416" s="21"/>
      <c r="N416" s="16"/>
      <c r="O416" s="16"/>
      <c r="P416" s="16"/>
      <c r="Q416" s="31"/>
      <c r="R416" s="16"/>
      <c r="S416" s="16"/>
      <c r="T416" s="35"/>
      <c r="U416" s="35"/>
      <c r="V416" s="24" t="s">
        <v>20</v>
      </c>
      <c r="W416" s="18">
        <f>F416/6</f>
        <v>1.5</v>
      </c>
      <c r="X416" s="25" t="s">
        <v>16</v>
      </c>
      <c r="Y416" s="26"/>
      <c r="Z416" s="38"/>
    </row>
    <row r="417" spans="1:26" ht="15.6" x14ac:dyDescent="0.3">
      <c r="A417" s="15" t="s">
        <v>788</v>
      </c>
      <c r="B417" s="16" t="s">
        <v>788</v>
      </c>
      <c r="C417" s="17" t="s">
        <v>19</v>
      </c>
      <c r="D417" s="19"/>
      <c r="E417" s="19">
        <v>2</v>
      </c>
      <c r="F417" s="17">
        <v>32</v>
      </c>
      <c r="G417" s="17">
        <v>32</v>
      </c>
      <c r="H417" s="16">
        <v>1.84</v>
      </c>
      <c r="I417" s="16"/>
      <c r="J417" s="16">
        <v>0.1</v>
      </c>
      <c r="K417" s="16">
        <v>0.19</v>
      </c>
      <c r="L417" s="16"/>
      <c r="M417" s="21">
        <v>0.26</v>
      </c>
      <c r="N417" s="16">
        <f>F417*(H417+I417+J417+K417+L417+M417)</f>
        <v>76.480000000000018</v>
      </c>
      <c r="O417" s="16"/>
      <c r="P417" s="22"/>
      <c r="Q417" s="31"/>
      <c r="R417" s="16">
        <v>0.5</v>
      </c>
      <c r="S417" s="16">
        <f>H417+I417+J417+K417+L417+M417+O417+P417+Q417+R417</f>
        <v>2.8900000000000006</v>
      </c>
      <c r="T417" s="23">
        <f>S417*3</f>
        <v>8.6700000000000017</v>
      </c>
      <c r="U417" s="23">
        <v>9</v>
      </c>
      <c r="V417" s="24" t="s">
        <v>20</v>
      </c>
      <c r="W417" s="18">
        <f>F417/6</f>
        <v>5.333333333333333</v>
      </c>
      <c r="X417" s="25" t="s">
        <v>16</v>
      </c>
      <c r="Y417" s="26"/>
      <c r="Z417" s="38" t="s">
        <v>786</v>
      </c>
    </row>
    <row r="418" spans="1:26" ht="15.6" x14ac:dyDescent="0.3">
      <c r="A418" s="15" t="s">
        <v>789</v>
      </c>
      <c r="B418" s="16"/>
      <c r="C418" s="17" t="s">
        <v>7</v>
      </c>
      <c r="D418" s="18" t="s">
        <v>198</v>
      </c>
      <c r="E418" s="19"/>
      <c r="F418" s="20">
        <v>22</v>
      </c>
      <c r="G418" s="17"/>
      <c r="H418" s="16"/>
      <c r="I418" s="16"/>
      <c r="J418" s="16"/>
      <c r="K418" s="16"/>
      <c r="L418" s="16"/>
      <c r="M418" s="21"/>
      <c r="N418" s="16"/>
      <c r="O418" s="16"/>
      <c r="P418" s="22"/>
      <c r="Q418" s="21"/>
      <c r="R418" s="16"/>
      <c r="S418" s="16"/>
      <c r="T418" s="23"/>
      <c r="U418" s="23"/>
      <c r="V418" s="24"/>
      <c r="W418" s="18"/>
      <c r="X418" s="25" t="s">
        <v>16</v>
      </c>
      <c r="Y418" s="55"/>
      <c r="Z418" s="27"/>
    </row>
    <row r="419" spans="1:26" ht="15.6" x14ac:dyDescent="0.3">
      <c r="A419" s="71" t="s">
        <v>790</v>
      </c>
      <c r="B419" s="31" t="s">
        <v>791</v>
      </c>
      <c r="C419" s="17" t="s">
        <v>7</v>
      </c>
      <c r="D419" s="18" t="s">
        <v>90</v>
      </c>
      <c r="E419" s="19"/>
      <c r="F419" s="51">
        <v>3</v>
      </c>
      <c r="G419" s="24"/>
      <c r="H419" s="31"/>
      <c r="I419" s="31"/>
      <c r="J419" s="31"/>
      <c r="K419" s="31"/>
      <c r="L419" s="31"/>
      <c r="M419" s="21"/>
      <c r="N419" s="16"/>
      <c r="O419" s="31"/>
      <c r="P419" s="16"/>
      <c r="Q419" s="31"/>
      <c r="R419" s="16"/>
      <c r="S419" s="16"/>
      <c r="T419" s="35"/>
      <c r="U419" s="35"/>
      <c r="V419" s="24"/>
      <c r="W419" s="18"/>
      <c r="X419" s="25" t="s">
        <v>57</v>
      </c>
      <c r="Y419" s="26"/>
      <c r="Z419" s="27"/>
    </row>
    <row r="420" spans="1:26" ht="15.6" x14ac:dyDescent="0.3">
      <c r="A420" s="15" t="s">
        <v>790</v>
      </c>
      <c r="B420" s="16" t="s">
        <v>791</v>
      </c>
      <c r="C420" s="17" t="s">
        <v>7</v>
      </c>
      <c r="D420" s="18" t="s">
        <v>198</v>
      </c>
      <c r="E420" s="19"/>
      <c r="F420" s="20">
        <v>15</v>
      </c>
      <c r="G420" s="17"/>
      <c r="H420" s="16"/>
      <c r="I420" s="16"/>
      <c r="J420" s="16"/>
      <c r="K420" s="16"/>
      <c r="L420" s="16"/>
      <c r="M420" s="21"/>
      <c r="N420" s="16"/>
      <c r="O420" s="16"/>
      <c r="P420" s="16"/>
      <c r="Q420" s="21"/>
      <c r="R420" s="16"/>
      <c r="S420" s="16"/>
      <c r="T420" s="23"/>
      <c r="U420" s="23"/>
      <c r="V420" s="24"/>
      <c r="W420" s="18"/>
      <c r="X420" s="25" t="s">
        <v>57</v>
      </c>
      <c r="Y420" s="55"/>
      <c r="Z420" s="27"/>
    </row>
    <row r="421" spans="1:26" ht="15.6" x14ac:dyDescent="0.3">
      <c r="A421" s="59" t="s">
        <v>790</v>
      </c>
      <c r="B421" s="43" t="s">
        <v>791</v>
      </c>
      <c r="C421" s="41" t="s">
        <v>7</v>
      </c>
      <c r="D421" s="18" t="s">
        <v>143</v>
      </c>
      <c r="E421" s="19"/>
      <c r="F421" s="42">
        <v>15</v>
      </c>
      <c r="G421" s="41"/>
      <c r="H421" s="43"/>
      <c r="I421" s="43"/>
      <c r="J421" s="43"/>
      <c r="K421" s="43"/>
      <c r="L421" s="43"/>
      <c r="M421" s="44"/>
      <c r="N421" s="43"/>
      <c r="O421" s="43"/>
      <c r="P421" s="22"/>
      <c r="Q421" s="43"/>
      <c r="R421" s="43"/>
      <c r="S421" s="43"/>
      <c r="T421" s="64"/>
      <c r="U421" s="64"/>
      <c r="V421" s="24"/>
      <c r="W421" s="18"/>
      <c r="X421" s="25" t="s">
        <v>57</v>
      </c>
      <c r="Y421" s="26"/>
      <c r="Z421" s="27" t="s">
        <v>278</v>
      </c>
    </row>
    <row r="422" spans="1:26" ht="15.6" x14ac:dyDescent="0.3">
      <c r="A422" s="59" t="s">
        <v>790</v>
      </c>
      <c r="B422" s="43" t="s">
        <v>791</v>
      </c>
      <c r="C422" s="41" t="s">
        <v>7</v>
      </c>
      <c r="D422" s="18" t="s">
        <v>90</v>
      </c>
      <c r="E422" s="19"/>
      <c r="F422" s="42">
        <v>6</v>
      </c>
      <c r="G422" s="41"/>
      <c r="H422" s="43"/>
      <c r="I422" s="43"/>
      <c r="J422" s="43"/>
      <c r="K422" s="43"/>
      <c r="L422" s="43"/>
      <c r="M422" s="44"/>
      <c r="N422" s="43"/>
      <c r="O422" s="43"/>
      <c r="P422" s="22"/>
      <c r="Q422" s="44"/>
      <c r="R422" s="43"/>
      <c r="S422" s="43"/>
      <c r="T422" s="45"/>
      <c r="U422" s="45"/>
      <c r="V422" s="24"/>
      <c r="W422" s="18"/>
      <c r="X422" s="25" t="s">
        <v>57</v>
      </c>
      <c r="Y422" s="26"/>
      <c r="Z422" s="27" t="s">
        <v>792</v>
      </c>
    </row>
    <row r="423" spans="1:26" ht="15.6" x14ac:dyDescent="0.3">
      <c r="A423" s="15" t="s">
        <v>793</v>
      </c>
      <c r="B423" s="16" t="s">
        <v>794</v>
      </c>
      <c r="C423" s="17" t="s">
        <v>7</v>
      </c>
      <c r="D423" s="19" t="s">
        <v>127</v>
      </c>
      <c r="E423" s="19"/>
      <c r="F423" s="17">
        <v>3</v>
      </c>
      <c r="G423" s="17"/>
      <c r="H423" s="16"/>
      <c r="I423" s="16"/>
      <c r="J423" s="16"/>
      <c r="K423" s="16"/>
      <c r="L423" s="16"/>
      <c r="M423" s="21"/>
      <c r="N423" s="16"/>
      <c r="O423" s="16"/>
      <c r="P423" s="16"/>
      <c r="Q423" s="31"/>
      <c r="R423" s="16"/>
      <c r="S423" s="16"/>
      <c r="T423" s="23"/>
      <c r="U423" s="23"/>
      <c r="V423" s="24"/>
      <c r="W423" s="18"/>
      <c r="X423" s="25"/>
      <c r="Y423" s="26"/>
      <c r="Z423" s="27"/>
    </row>
    <row r="424" spans="1:26" ht="15.6" x14ac:dyDescent="0.3">
      <c r="A424" s="15" t="s">
        <v>795</v>
      </c>
      <c r="B424" s="16" t="s">
        <v>796</v>
      </c>
      <c r="C424" s="24" t="s">
        <v>115</v>
      </c>
      <c r="D424" s="18" t="s">
        <v>116</v>
      </c>
      <c r="E424" s="19">
        <v>3</v>
      </c>
      <c r="F424" s="17">
        <v>43</v>
      </c>
      <c r="G424" s="47"/>
      <c r="H424" s="48"/>
      <c r="I424" s="48"/>
      <c r="J424" s="16"/>
      <c r="K424" s="49"/>
      <c r="L424" s="16"/>
      <c r="M424" s="21"/>
      <c r="N424" s="16"/>
      <c r="O424" s="16"/>
      <c r="P424" s="16"/>
      <c r="Q424" s="31"/>
      <c r="R424" s="16"/>
      <c r="S424" s="16"/>
      <c r="T424" s="35"/>
      <c r="U424" s="35"/>
      <c r="V424" s="24" t="s">
        <v>117</v>
      </c>
      <c r="W424" s="18">
        <f>F424/15</f>
        <v>2.8666666666666667</v>
      </c>
      <c r="X424" s="25" t="s">
        <v>16</v>
      </c>
      <c r="Y424" s="26"/>
      <c r="Z424" s="38"/>
    </row>
    <row r="425" spans="1:26" ht="15.6" x14ac:dyDescent="0.3">
      <c r="A425" s="59" t="s">
        <v>795</v>
      </c>
      <c r="B425" s="108" t="s">
        <v>797</v>
      </c>
      <c r="C425" s="41" t="s">
        <v>7</v>
      </c>
      <c r="D425" s="18" t="s">
        <v>143</v>
      </c>
      <c r="E425" s="19"/>
      <c r="F425" s="41">
        <v>15</v>
      </c>
      <c r="G425" s="41"/>
      <c r="H425" s="43"/>
      <c r="I425" s="43"/>
      <c r="J425" s="43"/>
      <c r="K425" s="43"/>
      <c r="L425" s="43"/>
      <c r="M425" s="44"/>
      <c r="N425" s="43"/>
      <c r="O425" s="43"/>
      <c r="P425" s="43"/>
      <c r="Q425" s="43"/>
      <c r="R425" s="31"/>
      <c r="S425" s="43"/>
      <c r="T425" s="64"/>
      <c r="U425" s="64"/>
      <c r="V425" s="24"/>
      <c r="W425" s="18"/>
      <c r="X425" s="25" t="s">
        <v>16</v>
      </c>
      <c r="Y425" s="26"/>
      <c r="Z425" s="38"/>
    </row>
    <row r="426" spans="1:26" ht="15.6" x14ac:dyDescent="0.3">
      <c r="A426" s="50" t="s">
        <v>798</v>
      </c>
      <c r="B426" s="34" t="s">
        <v>799</v>
      </c>
      <c r="C426" s="17" t="s">
        <v>36</v>
      </c>
      <c r="D426" s="19"/>
      <c r="E426" s="19">
        <v>2</v>
      </c>
      <c r="F426" s="17">
        <v>30</v>
      </c>
      <c r="G426" s="17">
        <v>30</v>
      </c>
      <c r="H426" s="16">
        <v>2.44</v>
      </c>
      <c r="I426" s="16"/>
      <c r="J426" s="16">
        <v>0.21</v>
      </c>
      <c r="K426" s="16">
        <v>0.2</v>
      </c>
      <c r="L426" s="16"/>
      <c r="M426" s="21">
        <v>0.2</v>
      </c>
      <c r="N426" s="16">
        <f>F426*(H426+I426+J426+K426+L426+M426)</f>
        <v>91.500000000000014</v>
      </c>
      <c r="O426" s="16"/>
      <c r="P426" s="22"/>
      <c r="Q426" s="31"/>
      <c r="R426" s="16">
        <v>0.5</v>
      </c>
      <c r="S426" s="16">
        <f>H426+I426+J426+K426+L426+M426+O426+P426+Q426+R426</f>
        <v>3.5500000000000003</v>
      </c>
      <c r="T426" s="23">
        <f>S426*3</f>
        <v>10.65</v>
      </c>
      <c r="U426" s="23">
        <v>11</v>
      </c>
      <c r="V426" s="24" t="s">
        <v>20</v>
      </c>
      <c r="W426" s="18">
        <f>F426/6</f>
        <v>5</v>
      </c>
      <c r="X426" s="25" t="s">
        <v>16</v>
      </c>
      <c r="Y426" s="26"/>
      <c r="Z426" s="27" t="s">
        <v>376</v>
      </c>
    </row>
    <row r="427" spans="1:26" ht="15.6" x14ac:dyDescent="0.3">
      <c r="A427" s="50" t="s">
        <v>800</v>
      </c>
      <c r="B427" s="31" t="s">
        <v>801</v>
      </c>
      <c r="C427" s="24" t="s">
        <v>19</v>
      </c>
      <c r="D427" s="18"/>
      <c r="E427" s="19">
        <v>2</v>
      </c>
      <c r="F427" s="24">
        <v>32</v>
      </c>
      <c r="G427" s="24">
        <v>32</v>
      </c>
      <c r="H427" s="31">
        <v>2.0499999999999998</v>
      </c>
      <c r="I427" s="31"/>
      <c r="J427" s="31">
        <v>0</v>
      </c>
      <c r="K427" s="31">
        <v>0.19</v>
      </c>
      <c r="L427" s="31"/>
      <c r="M427" s="21">
        <v>0.26</v>
      </c>
      <c r="N427" s="16">
        <f>F427*(H427+I427+J427+K427+L427+M427)</f>
        <v>80</v>
      </c>
      <c r="O427" s="31"/>
      <c r="P427" s="22"/>
      <c r="Q427" s="16"/>
      <c r="R427" s="16">
        <v>0.5</v>
      </c>
      <c r="S427" s="16">
        <f>H427+I427+J427+K427+L427+M427+O427+P427+Q427+R427</f>
        <v>3</v>
      </c>
      <c r="T427" s="23">
        <f>S427*3</f>
        <v>9</v>
      </c>
      <c r="U427" s="35">
        <v>10</v>
      </c>
      <c r="V427" s="24" t="s">
        <v>20</v>
      </c>
      <c r="W427" s="18">
        <f>F427/6</f>
        <v>5.333333333333333</v>
      </c>
      <c r="X427" s="25" t="s">
        <v>16</v>
      </c>
      <c r="Y427" s="26"/>
      <c r="Z427" s="27" t="s">
        <v>802</v>
      </c>
    </row>
    <row r="428" spans="1:26" ht="15.6" x14ac:dyDescent="0.3">
      <c r="A428" s="15" t="s">
        <v>803</v>
      </c>
      <c r="B428" s="16" t="s">
        <v>804</v>
      </c>
      <c r="C428" s="17" t="s">
        <v>7</v>
      </c>
      <c r="D428" s="18" t="s">
        <v>90</v>
      </c>
      <c r="E428" s="19"/>
      <c r="F428" s="20">
        <v>6</v>
      </c>
      <c r="G428" s="17"/>
      <c r="H428" s="16"/>
      <c r="I428" s="16"/>
      <c r="J428" s="16"/>
      <c r="K428" s="16"/>
      <c r="L428" s="16"/>
      <c r="M428" s="21"/>
      <c r="N428" s="16"/>
      <c r="O428" s="16"/>
      <c r="P428" s="16"/>
      <c r="Q428" s="21"/>
      <c r="R428" s="16"/>
      <c r="S428" s="16"/>
      <c r="T428" s="23"/>
      <c r="U428" s="23"/>
      <c r="V428" s="24"/>
      <c r="W428" s="18"/>
      <c r="X428" s="25" t="s">
        <v>16</v>
      </c>
      <c r="Y428" s="26"/>
      <c r="Z428" s="27"/>
    </row>
    <row r="429" spans="1:26" ht="15.6" x14ac:dyDescent="0.3">
      <c r="A429" s="50" t="s">
        <v>803</v>
      </c>
      <c r="B429" s="31" t="s">
        <v>804</v>
      </c>
      <c r="C429" s="24" t="s">
        <v>7</v>
      </c>
      <c r="D429" s="18" t="s">
        <v>143</v>
      </c>
      <c r="E429" s="19"/>
      <c r="F429" s="51">
        <v>12</v>
      </c>
      <c r="G429" s="24"/>
      <c r="H429" s="43"/>
      <c r="I429" s="43"/>
      <c r="J429" s="43"/>
      <c r="K429" s="43"/>
      <c r="L429" s="43"/>
      <c r="M429" s="44"/>
      <c r="N429" s="43"/>
      <c r="O429" s="31"/>
      <c r="P429" s="22"/>
      <c r="Q429" s="44"/>
      <c r="R429" s="43"/>
      <c r="S429" s="43"/>
      <c r="T429" s="64"/>
      <c r="U429" s="45"/>
      <c r="V429" s="24"/>
      <c r="W429" s="18"/>
      <c r="X429" s="25" t="s">
        <v>16</v>
      </c>
      <c r="Y429" s="55"/>
      <c r="Z429" s="38" t="s">
        <v>278</v>
      </c>
    </row>
    <row r="430" spans="1:26" ht="15.6" x14ac:dyDescent="0.3">
      <c r="A430" s="70" t="s">
        <v>805</v>
      </c>
      <c r="B430" s="46" t="s">
        <v>168</v>
      </c>
      <c r="C430" s="17" t="s">
        <v>7</v>
      </c>
      <c r="D430" s="18" t="s">
        <v>70</v>
      </c>
      <c r="E430" s="19"/>
      <c r="F430" s="17">
        <v>8</v>
      </c>
      <c r="G430" s="17"/>
      <c r="H430" s="16"/>
      <c r="I430" s="16"/>
      <c r="J430" s="16"/>
      <c r="K430" s="16"/>
      <c r="L430" s="16"/>
      <c r="M430" s="21"/>
      <c r="N430" s="16"/>
      <c r="O430" s="16"/>
      <c r="P430" s="22"/>
      <c r="Q430" s="16"/>
      <c r="R430" s="16"/>
      <c r="S430" s="16"/>
      <c r="T430" s="23"/>
      <c r="U430" s="23"/>
      <c r="V430" s="24"/>
      <c r="W430" s="18"/>
      <c r="X430" s="25" t="s">
        <v>16</v>
      </c>
      <c r="Y430" s="26"/>
      <c r="Z430" s="27" t="s">
        <v>278</v>
      </c>
    </row>
    <row r="431" spans="1:26" ht="15.6" x14ac:dyDescent="0.3">
      <c r="A431" s="15" t="s">
        <v>806</v>
      </c>
      <c r="B431" s="36" t="s">
        <v>807</v>
      </c>
      <c r="C431" s="17" t="s">
        <v>15</v>
      </c>
      <c r="D431" s="19"/>
      <c r="E431" s="19">
        <v>2</v>
      </c>
      <c r="F431" s="17">
        <v>21</v>
      </c>
      <c r="G431" s="24">
        <v>21</v>
      </c>
      <c r="H431" s="31">
        <v>3.65</v>
      </c>
      <c r="I431" s="31"/>
      <c r="J431" s="31">
        <v>0.18</v>
      </c>
      <c r="K431" s="31">
        <v>0.18</v>
      </c>
      <c r="L431" s="31"/>
      <c r="M431" s="21">
        <v>0.26</v>
      </c>
      <c r="N431" s="16">
        <f>F431*(H431+I431+J431+K431+L431+M431)</f>
        <v>89.669999999999987</v>
      </c>
      <c r="O431" s="31"/>
      <c r="P431" s="22"/>
      <c r="Q431" s="31"/>
      <c r="R431" s="31">
        <v>0.3</v>
      </c>
      <c r="S431" s="16">
        <f>H431+I431+J431+K431+L431+M431+O431+P431+Q431+R431</f>
        <v>4.5699999999999994</v>
      </c>
      <c r="T431" s="23">
        <f>S431*3</f>
        <v>13.709999999999997</v>
      </c>
      <c r="U431" s="23">
        <v>15</v>
      </c>
      <c r="V431" s="24">
        <v>5.5</v>
      </c>
      <c r="W431" s="18">
        <f>F431/8</f>
        <v>2.625</v>
      </c>
      <c r="X431" s="25" t="s">
        <v>57</v>
      </c>
      <c r="Y431" s="26"/>
      <c r="Z431" s="27"/>
    </row>
    <row r="432" spans="1:26" ht="15.6" x14ac:dyDescent="0.3">
      <c r="A432" s="50" t="s">
        <v>808</v>
      </c>
      <c r="B432" s="54" t="s">
        <v>809</v>
      </c>
      <c r="C432" s="24" t="s">
        <v>36</v>
      </c>
      <c r="D432" s="18"/>
      <c r="E432" s="19">
        <v>2</v>
      </c>
      <c r="F432" s="51">
        <v>20</v>
      </c>
      <c r="G432" s="24">
        <v>20</v>
      </c>
      <c r="H432" s="31">
        <v>4.1500000000000004</v>
      </c>
      <c r="I432" s="31"/>
      <c r="J432" s="31">
        <v>0.31</v>
      </c>
      <c r="K432" s="31">
        <v>0.2</v>
      </c>
      <c r="L432" s="31"/>
      <c r="M432" s="21">
        <v>0.2</v>
      </c>
      <c r="N432" s="16">
        <f>F432*(H432+I432+J432+K432+L432+M432)</f>
        <v>97.2</v>
      </c>
      <c r="O432" s="31"/>
      <c r="P432" s="16"/>
      <c r="Q432" s="31"/>
      <c r="R432" s="16">
        <v>0.5</v>
      </c>
      <c r="S432" s="16">
        <f>H432+I432+J432+K432+L432+M432+O432+P432+Q432+R432</f>
        <v>5.36</v>
      </c>
      <c r="T432" s="23">
        <f>S432*3</f>
        <v>16.080000000000002</v>
      </c>
      <c r="U432" s="35">
        <v>15</v>
      </c>
      <c r="V432" s="24" t="s">
        <v>20</v>
      </c>
      <c r="W432" s="18">
        <f>F432/6</f>
        <v>3.3333333333333335</v>
      </c>
      <c r="X432" s="25" t="s">
        <v>57</v>
      </c>
      <c r="Y432" s="26"/>
      <c r="Z432" s="27" t="s">
        <v>65</v>
      </c>
    </row>
    <row r="433" spans="1:26" ht="15.6" x14ac:dyDescent="0.3">
      <c r="A433" s="15" t="s">
        <v>810</v>
      </c>
      <c r="B433" s="39" t="s">
        <v>811</v>
      </c>
      <c r="C433" s="17" t="s">
        <v>7</v>
      </c>
      <c r="D433" s="18" t="s">
        <v>812</v>
      </c>
      <c r="E433" s="19"/>
      <c r="F433" s="20">
        <v>45</v>
      </c>
      <c r="G433" s="17"/>
      <c r="H433" s="16"/>
      <c r="I433" s="16"/>
      <c r="J433" s="16"/>
      <c r="K433" s="16"/>
      <c r="L433" s="16"/>
      <c r="M433" s="21"/>
      <c r="N433" s="16"/>
      <c r="O433" s="16"/>
      <c r="P433" s="22"/>
      <c r="Q433" s="16"/>
      <c r="R433" s="16"/>
      <c r="S433" s="16"/>
      <c r="T433" s="23"/>
      <c r="U433" s="23"/>
      <c r="V433" s="24"/>
      <c r="W433" s="18"/>
      <c r="X433" s="25" t="s">
        <v>16</v>
      </c>
      <c r="Y433" s="26"/>
      <c r="Z433" s="27"/>
    </row>
    <row r="434" spans="1:26" ht="15.6" x14ac:dyDescent="0.3">
      <c r="A434" s="15" t="s">
        <v>813</v>
      </c>
      <c r="B434" s="16" t="s">
        <v>338</v>
      </c>
      <c r="C434" s="17" t="s">
        <v>7</v>
      </c>
      <c r="D434" s="18" t="s">
        <v>3</v>
      </c>
      <c r="E434" s="19" t="s">
        <v>4</v>
      </c>
      <c r="F434" s="20">
        <v>4</v>
      </c>
      <c r="G434" s="17"/>
      <c r="H434" s="16"/>
      <c r="I434" s="16"/>
      <c r="J434" s="16"/>
      <c r="K434" s="16"/>
      <c r="L434" s="16"/>
      <c r="M434" s="21"/>
      <c r="N434" s="16"/>
      <c r="O434" s="16"/>
      <c r="P434" s="16"/>
      <c r="Q434" s="31"/>
      <c r="R434" s="16"/>
      <c r="S434" s="16"/>
      <c r="T434" s="35"/>
      <c r="U434" s="35"/>
      <c r="V434" s="24"/>
      <c r="W434" s="18"/>
      <c r="X434" s="25" t="s">
        <v>30</v>
      </c>
      <c r="Y434" s="32"/>
      <c r="Z434" s="38"/>
    </row>
    <row r="435" spans="1:26" ht="15.6" x14ac:dyDescent="0.3">
      <c r="A435" s="50" t="s">
        <v>814</v>
      </c>
      <c r="B435" s="16" t="s">
        <v>815</v>
      </c>
      <c r="C435" s="17" t="s">
        <v>2</v>
      </c>
      <c r="D435" s="18" t="s">
        <v>3</v>
      </c>
      <c r="E435" s="19" t="s">
        <v>4</v>
      </c>
      <c r="F435" s="17">
        <v>25</v>
      </c>
      <c r="G435" s="17"/>
      <c r="H435" s="16"/>
      <c r="I435" s="16"/>
      <c r="J435" s="16"/>
      <c r="K435" s="16"/>
      <c r="L435" s="16"/>
      <c r="M435" s="21"/>
      <c r="N435" s="16"/>
      <c r="O435" s="16"/>
      <c r="P435" s="16"/>
      <c r="Q435" s="31"/>
      <c r="R435" s="16"/>
      <c r="S435" s="16"/>
      <c r="T435" s="35"/>
      <c r="U435" s="35"/>
      <c r="V435" s="24"/>
      <c r="W435" s="18"/>
      <c r="X435" s="25" t="s">
        <v>5</v>
      </c>
      <c r="Y435" s="26"/>
      <c r="Z435" s="27"/>
    </row>
    <row r="436" spans="1:26" ht="15.6" x14ac:dyDescent="0.3">
      <c r="A436" s="15" t="s">
        <v>814</v>
      </c>
      <c r="B436" s="67" t="s">
        <v>588</v>
      </c>
      <c r="C436" s="24" t="s">
        <v>7</v>
      </c>
      <c r="D436" s="19" t="s">
        <v>3</v>
      </c>
      <c r="E436" s="19" t="s">
        <v>4</v>
      </c>
      <c r="F436" s="51">
        <v>3</v>
      </c>
      <c r="G436" s="24"/>
      <c r="H436" s="31"/>
      <c r="I436" s="31"/>
      <c r="J436" s="16"/>
      <c r="K436" s="16"/>
      <c r="L436" s="16"/>
      <c r="M436" s="21"/>
      <c r="N436" s="16"/>
      <c r="O436" s="16"/>
      <c r="P436" s="22"/>
      <c r="Q436" s="16"/>
      <c r="R436" s="16"/>
      <c r="S436" s="16"/>
      <c r="T436" s="35"/>
      <c r="U436" s="80"/>
      <c r="V436" s="24"/>
      <c r="W436" s="18"/>
      <c r="X436" s="25" t="s">
        <v>5</v>
      </c>
      <c r="Y436" s="26"/>
      <c r="Z436" s="38"/>
    </row>
    <row r="437" spans="1:26" ht="15.6" x14ac:dyDescent="0.3">
      <c r="A437" s="15" t="s">
        <v>816</v>
      </c>
      <c r="B437" s="34" t="s">
        <v>817</v>
      </c>
      <c r="C437" s="17" t="s">
        <v>15</v>
      </c>
      <c r="D437" s="19"/>
      <c r="E437" s="19">
        <v>2</v>
      </c>
      <c r="F437" s="17">
        <v>21</v>
      </c>
      <c r="G437" s="17">
        <v>21</v>
      </c>
      <c r="H437" s="16">
        <v>2.95</v>
      </c>
      <c r="I437" s="16"/>
      <c r="J437" s="16">
        <v>0.25</v>
      </c>
      <c r="K437" s="16">
        <v>0.18</v>
      </c>
      <c r="L437" s="16"/>
      <c r="M437" s="21">
        <v>0.26</v>
      </c>
      <c r="N437" s="16">
        <f>F437*(H437+I437+J437+K437+L437+M437)</f>
        <v>76.440000000000012</v>
      </c>
      <c r="O437" s="16"/>
      <c r="P437" s="22"/>
      <c r="Q437" s="31"/>
      <c r="R437" s="16">
        <v>0.5</v>
      </c>
      <c r="S437" s="16">
        <f>H437+I437+J437+K437+L437+M437+O437+P437+Q437+R437</f>
        <v>4.1400000000000006</v>
      </c>
      <c r="T437" s="23">
        <f>S437*3</f>
        <v>12.420000000000002</v>
      </c>
      <c r="U437" s="23">
        <v>12</v>
      </c>
      <c r="V437" s="24" t="s">
        <v>20</v>
      </c>
      <c r="W437" s="18">
        <f>F437/6</f>
        <v>3.5</v>
      </c>
      <c r="X437" s="25" t="s">
        <v>16</v>
      </c>
      <c r="Y437" s="26"/>
      <c r="Z437" s="27"/>
    </row>
    <row r="438" spans="1:26" ht="15.6" x14ac:dyDescent="0.3">
      <c r="A438" s="15" t="s">
        <v>818</v>
      </c>
      <c r="B438" s="34" t="s">
        <v>819</v>
      </c>
      <c r="C438" s="17" t="s">
        <v>15</v>
      </c>
      <c r="D438" s="19"/>
      <c r="E438" s="19">
        <v>2</v>
      </c>
      <c r="F438" s="17">
        <v>21</v>
      </c>
      <c r="G438" s="17">
        <v>21</v>
      </c>
      <c r="H438" s="16">
        <v>2.95</v>
      </c>
      <c r="I438" s="16"/>
      <c r="J438" s="16">
        <v>0.25</v>
      </c>
      <c r="K438" s="16">
        <v>0.18</v>
      </c>
      <c r="L438" s="16"/>
      <c r="M438" s="21">
        <v>0.26</v>
      </c>
      <c r="N438" s="16">
        <f>F438*(H438+I438+J438+K438+L438+M438)</f>
        <v>76.440000000000012</v>
      </c>
      <c r="O438" s="16"/>
      <c r="P438" s="22"/>
      <c r="Q438" s="31"/>
      <c r="R438" s="16">
        <v>0.5</v>
      </c>
      <c r="S438" s="16">
        <f>H438+I438+J438+K438+L438+M438+O438+P438+Q438+R438</f>
        <v>4.1400000000000006</v>
      </c>
      <c r="T438" s="23">
        <f>S438*3</f>
        <v>12.420000000000002</v>
      </c>
      <c r="U438" s="23">
        <v>12</v>
      </c>
      <c r="V438" s="24" t="s">
        <v>20</v>
      </c>
      <c r="W438" s="18">
        <f>F438/6</f>
        <v>3.5</v>
      </c>
      <c r="X438" s="25" t="s">
        <v>16</v>
      </c>
      <c r="Y438" s="26"/>
      <c r="Z438" s="27"/>
    </row>
    <row r="439" spans="1:26" ht="15.6" x14ac:dyDescent="0.3">
      <c r="A439" s="15" t="s">
        <v>820</v>
      </c>
      <c r="B439" s="34" t="s">
        <v>821</v>
      </c>
      <c r="C439" s="17" t="s">
        <v>15</v>
      </c>
      <c r="D439" s="19"/>
      <c r="E439" s="19">
        <v>2</v>
      </c>
      <c r="F439" s="17">
        <v>21</v>
      </c>
      <c r="G439" s="17">
        <v>21</v>
      </c>
      <c r="H439" s="16">
        <v>2.95</v>
      </c>
      <c r="I439" s="16"/>
      <c r="J439" s="16">
        <v>0.25</v>
      </c>
      <c r="K439" s="16">
        <v>0.18</v>
      </c>
      <c r="L439" s="16"/>
      <c r="M439" s="21">
        <v>0.26</v>
      </c>
      <c r="N439" s="16">
        <f>F439*(H439+I439+J439+K439+L439+M439)</f>
        <v>76.440000000000012</v>
      </c>
      <c r="O439" s="16"/>
      <c r="P439" s="22"/>
      <c r="Q439" s="31"/>
      <c r="R439" s="16">
        <v>0.5</v>
      </c>
      <c r="S439" s="16">
        <f>H439+I439+J439+K439+L439+M439+O439+P439+Q439+R439</f>
        <v>4.1400000000000006</v>
      </c>
      <c r="T439" s="23">
        <f>S439*3</f>
        <v>12.420000000000002</v>
      </c>
      <c r="U439" s="23">
        <v>12</v>
      </c>
      <c r="V439" s="24" t="s">
        <v>20</v>
      </c>
      <c r="W439" s="18">
        <f>F439/6</f>
        <v>3.5</v>
      </c>
      <c r="X439" s="25" t="s">
        <v>16</v>
      </c>
      <c r="Y439" s="26"/>
      <c r="Z439" s="27"/>
    </row>
    <row r="440" spans="1:26" ht="15.6" x14ac:dyDescent="0.3">
      <c r="A440" s="15" t="s">
        <v>822</v>
      </c>
      <c r="B440" s="31" t="s">
        <v>823</v>
      </c>
      <c r="C440" s="17" t="s">
        <v>7</v>
      </c>
      <c r="D440" s="18" t="s">
        <v>10</v>
      </c>
      <c r="E440" s="19"/>
      <c r="F440" s="17">
        <v>11</v>
      </c>
      <c r="G440" s="24"/>
      <c r="H440" s="31"/>
      <c r="I440" s="31"/>
      <c r="J440" s="31"/>
      <c r="K440" s="31"/>
      <c r="L440" s="31"/>
      <c r="M440" s="21"/>
      <c r="N440" s="16"/>
      <c r="O440" s="31"/>
      <c r="P440" s="16"/>
      <c r="Q440" s="31"/>
      <c r="R440" s="16"/>
      <c r="S440" s="16"/>
      <c r="T440" s="35"/>
      <c r="U440" s="35"/>
      <c r="V440" s="24"/>
      <c r="W440" s="18"/>
      <c r="X440" s="25" t="s">
        <v>16</v>
      </c>
      <c r="Y440" s="26"/>
      <c r="Z440" s="27"/>
    </row>
    <row r="441" spans="1:26" ht="15.6" x14ac:dyDescent="0.3">
      <c r="A441" s="15" t="s">
        <v>824</v>
      </c>
      <c r="B441" s="16" t="s">
        <v>825</v>
      </c>
      <c r="C441" s="17" t="s">
        <v>7</v>
      </c>
      <c r="D441" s="19" t="s">
        <v>90</v>
      </c>
      <c r="E441" s="19"/>
      <c r="F441" s="20">
        <v>12</v>
      </c>
      <c r="G441" s="17"/>
      <c r="H441" s="16"/>
      <c r="I441" s="16"/>
      <c r="J441" s="16"/>
      <c r="K441" s="16"/>
      <c r="L441" s="16"/>
      <c r="M441" s="21"/>
      <c r="N441" s="16"/>
      <c r="O441" s="16"/>
      <c r="P441" s="22"/>
      <c r="Q441" s="16"/>
      <c r="R441" s="16"/>
      <c r="S441" s="16"/>
      <c r="T441" s="35"/>
      <c r="U441" s="80"/>
      <c r="V441" s="24"/>
      <c r="W441" s="18"/>
      <c r="X441" s="25" t="s">
        <v>57</v>
      </c>
      <c r="Y441" s="26"/>
      <c r="Z441" s="38"/>
    </row>
    <row r="442" spans="1:26" ht="15.6" x14ac:dyDescent="0.3">
      <c r="A442" s="15" t="s">
        <v>826</v>
      </c>
      <c r="B442" s="16"/>
      <c r="C442" s="17" t="s">
        <v>7</v>
      </c>
      <c r="D442" s="18" t="s">
        <v>198</v>
      </c>
      <c r="E442" s="19"/>
      <c r="F442" s="20">
        <v>12</v>
      </c>
      <c r="G442" s="17"/>
      <c r="H442" s="16"/>
      <c r="I442" s="16"/>
      <c r="J442" s="16"/>
      <c r="K442" s="16"/>
      <c r="L442" s="16"/>
      <c r="M442" s="21"/>
      <c r="N442" s="16"/>
      <c r="O442" s="16"/>
      <c r="P442" s="22"/>
      <c r="Q442" s="21"/>
      <c r="R442" s="31"/>
      <c r="S442" s="16"/>
      <c r="T442" s="23"/>
      <c r="U442" s="23"/>
      <c r="V442" s="24"/>
      <c r="W442" s="18"/>
      <c r="X442" s="25" t="s">
        <v>57</v>
      </c>
      <c r="Y442" s="55"/>
      <c r="Z442" s="27"/>
    </row>
    <row r="443" spans="1:26" ht="15.6" x14ac:dyDescent="0.3">
      <c r="A443" s="59" t="s">
        <v>827</v>
      </c>
      <c r="B443" s="43" t="s">
        <v>828</v>
      </c>
      <c r="C443" s="41" t="s">
        <v>7</v>
      </c>
      <c r="D443" s="18" t="s">
        <v>143</v>
      </c>
      <c r="E443" s="19"/>
      <c r="F443" s="42">
        <v>30</v>
      </c>
      <c r="G443" s="41"/>
      <c r="H443" s="43"/>
      <c r="I443" s="43"/>
      <c r="J443" s="43"/>
      <c r="K443" s="43"/>
      <c r="L443" s="43"/>
      <c r="M443" s="44"/>
      <c r="N443" s="43"/>
      <c r="O443" s="43"/>
      <c r="P443" s="43"/>
      <c r="Q443" s="44"/>
      <c r="R443" s="43"/>
      <c r="S443" s="43"/>
      <c r="T443" s="45"/>
      <c r="U443" s="45"/>
      <c r="V443" s="24"/>
      <c r="W443" s="18"/>
      <c r="X443" s="25" t="s">
        <v>57</v>
      </c>
      <c r="Y443" s="55"/>
      <c r="Z443" s="27"/>
    </row>
    <row r="444" spans="1:26" ht="15.6" x14ac:dyDescent="0.3">
      <c r="A444" s="15" t="s">
        <v>829</v>
      </c>
      <c r="B444" s="16" t="s">
        <v>830</v>
      </c>
      <c r="C444" s="24" t="s">
        <v>7</v>
      </c>
      <c r="D444" s="18" t="s">
        <v>506</v>
      </c>
      <c r="E444" s="19"/>
      <c r="F444" s="51">
        <v>24</v>
      </c>
      <c r="G444" s="24"/>
      <c r="H444" s="31"/>
      <c r="I444" s="31"/>
      <c r="J444" s="31"/>
      <c r="K444" s="31"/>
      <c r="L444" s="31"/>
      <c r="M444" s="21"/>
      <c r="N444" s="16"/>
      <c r="O444" s="31"/>
      <c r="P444" s="16"/>
      <c r="Q444" s="31"/>
      <c r="R444" s="34"/>
      <c r="S444" s="16"/>
      <c r="T444" s="35"/>
      <c r="U444" s="35"/>
      <c r="V444" s="17" t="s">
        <v>519</v>
      </c>
      <c r="W444" s="18">
        <f>F444/15</f>
        <v>1.6</v>
      </c>
      <c r="X444" s="25" t="s">
        <v>71</v>
      </c>
      <c r="Y444" s="26" t="s">
        <v>72</v>
      </c>
      <c r="Z444" s="38"/>
    </row>
    <row r="445" spans="1:26" ht="15.6" x14ac:dyDescent="0.3">
      <c r="A445" s="15" t="s">
        <v>831</v>
      </c>
      <c r="B445" s="36" t="s">
        <v>832</v>
      </c>
      <c r="C445" s="17" t="s">
        <v>7</v>
      </c>
      <c r="D445" s="18" t="s">
        <v>10</v>
      </c>
      <c r="E445" s="19"/>
      <c r="F445" s="20">
        <v>17</v>
      </c>
      <c r="G445" s="17"/>
      <c r="H445" s="16"/>
      <c r="I445" s="16"/>
      <c r="J445" s="16"/>
      <c r="K445" s="16"/>
      <c r="L445" s="16"/>
      <c r="M445" s="21"/>
      <c r="N445" s="16"/>
      <c r="O445" s="16"/>
      <c r="P445" s="22"/>
      <c r="Q445" s="16"/>
      <c r="R445" s="16"/>
      <c r="S445" s="16"/>
      <c r="T445" s="35"/>
      <c r="U445" s="35"/>
      <c r="V445" s="24"/>
      <c r="W445" s="18"/>
      <c r="X445" s="25" t="s">
        <v>9</v>
      </c>
      <c r="Y445" s="26"/>
      <c r="Z445" s="27"/>
    </row>
    <row r="446" spans="1:26" ht="15.6" x14ac:dyDescent="0.3">
      <c r="A446" s="50" t="s">
        <v>831</v>
      </c>
      <c r="B446" s="67" t="s">
        <v>832</v>
      </c>
      <c r="C446" s="24" t="s">
        <v>7</v>
      </c>
      <c r="D446" s="19" t="s">
        <v>3</v>
      </c>
      <c r="E446" s="19" t="s">
        <v>4</v>
      </c>
      <c r="F446" s="51">
        <v>40</v>
      </c>
      <c r="G446" s="24"/>
      <c r="H446" s="31"/>
      <c r="I446" s="31"/>
      <c r="J446" s="16"/>
      <c r="K446" s="16"/>
      <c r="L446" s="16"/>
      <c r="M446" s="21"/>
      <c r="N446" s="16"/>
      <c r="O446" s="16"/>
      <c r="P446" s="22"/>
      <c r="Q446" s="16"/>
      <c r="R446" s="16"/>
      <c r="S446" s="16"/>
      <c r="T446" s="35"/>
      <c r="U446" s="80"/>
      <c r="V446" s="24"/>
      <c r="W446" s="18"/>
      <c r="X446" s="25" t="s">
        <v>9</v>
      </c>
      <c r="Y446" s="26"/>
      <c r="Z446" s="38"/>
    </row>
    <row r="447" spans="1:26" ht="15.6" x14ac:dyDescent="0.3">
      <c r="A447" s="15" t="s">
        <v>833</v>
      </c>
      <c r="B447" s="36" t="s">
        <v>834</v>
      </c>
      <c r="C447" s="17" t="s">
        <v>36</v>
      </c>
      <c r="D447" s="19"/>
      <c r="E447" s="19">
        <v>1</v>
      </c>
      <c r="F447" s="17">
        <v>25</v>
      </c>
      <c r="G447" s="17" t="s">
        <v>148</v>
      </c>
      <c r="H447" s="16">
        <v>3.08</v>
      </c>
      <c r="I447" s="16"/>
      <c r="J447" s="16">
        <v>0.16</v>
      </c>
      <c r="K447" s="16">
        <v>0.2</v>
      </c>
      <c r="L447" s="16"/>
      <c r="M447" s="21">
        <v>0.2</v>
      </c>
      <c r="N447" s="16">
        <f>F447*(H447+I447+J447+K447+L447+M447)</f>
        <v>91.000000000000014</v>
      </c>
      <c r="O447" s="16"/>
      <c r="P447" s="22"/>
      <c r="Q447" s="21"/>
      <c r="R447" s="16">
        <v>0.5</v>
      </c>
      <c r="S447" s="16">
        <f>H447+I447+J447+K447+L447+M447+O447+P447+Q447+R447</f>
        <v>4.1400000000000006</v>
      </c>
      <c r="T447" s="23">
        <f>S447*3</f>
        <v>12.420000000000002</v>
      </c>
      <c r="U447" s="23">
        <v>13</v>
      </c>
      <c r="V447" s="24" t="s">
        <v>20</v>
      </c>
      <c r="W447" s="18">
        <f>F447/6</f>
        <v>4.166666666666667</v>
      </c>
      <c r="X447" s="25" t="s">
        <v>16</v>
      </c>
      <c r="Y447" s="26"/>
      <c r="Z447" s="27" t="s">
        <v>37</v>
      </c>
    </row>
    <row r="448" spans="1:26" ht="15.6" x14ac:dyDescent="0.3">
      <c r="A448" s="15" t="s">
        <v>835</v>
      </c>
      <c r="B448" s="16" t="s">
        <v>836</v>
      </c>
      <c r="C448" s="17" t="s">
        <v>15</v>
      </c>
      <c r="D448" s="18"/>
      <c r="E448" s="19">
        <v>2</v>
      </c>
      <c r="F448" s="20">
        <v>21</v>
      </c>
      <c r="G448" s="17">
        <v>21</v>
      </c>
      <c r="H448" s="16">
        <v>2.2999999999999998</v>
      </c>
      <c r="I448" s="16"/>
      <c r="J448" s="16"/>
      <c r="K448" s="16">
        <v>0.18</v>
      </c>
      <c r="L448" s="16"/>
      <c r="M448" s="21">
        <v>0.26</v>
      </c>
      <c r="N448" s="16">
        <f>F448*(H448+I448+J448+K448+L448+M448)</f>
        <v>57.540000000000006</v>
      </c>
      <c r="O448" s="16"/>
      <c r="P448" s="16"/>
      <c r="Q448" s="31"/>
      <c r="R448" s="16">
        <v>0.5</v>
      </c>
      <c r="S448" s="16">
        <f>H448+I448+J448+K448+L448+M448+O448+P448+Q448+R448</f>
        <v>3.24</v>
      </c>
      <c r="T448" s="23">
        <f>S448*3</f>
        <v>9.7200000000000006</v>
      </c>
      <c r="U448" s="35">
        <v>10</v>
      </c>
      <c r="V448" s="24" t="s">
        <v>20</v>
      </c>
      <c r="W448" s="18">
        <f>F448/6</f>
        <v>3.5</v>
      </c>
      <c r="X448" s="25" t="s">
        <v>57</v>
      </c>
      <c r="Y448" s="26"/>
      <c r="Z448" s="27"/>
    </row>
    <row r="449" spans="1:26" ht="15.6" x14ac:dyDescent="0.3">
      <c r="A449" s="50" t="s">
        <v>837</v>
      </c>
      <c r="B449" s="54" t="s">
        <v>838</v>
      </c>
      <c r="C449" s="24" t="s">
        <v>69</v>
      </c>
      <c r="D449" s="18" t="s">
        <v>161</v>
      </c>
      <c r="E449" s="19" t="s">
        <v>162</v>
      </c>
      <c r="F449" s="51">
        <v>90</v>
      </c>
      <c r="G449" s="17"/>
      <c r="H449" s="16"/>
      <c r="I449" s="16"/>
      <c r="J449" s="16"/>
      <c r="K449" s="16"/>
      <c r="L449" s="16"/>
      <c r="M449" s="21"/>
      <c r="N449" s="16"/>
      <c r="O449" s="16"/>
      <c r="P449" s="16">
        <v>7.0000000000000007E-2</v>
      </c>
      <c r="Q449" s="31">
        <v>0.13</v>
      </c>
      <c r="R449" s="34">
        <v>0.5</v>
      </c>
      <c r="S449" s="16"/>
      <c r="T449" s="35"/>
      <c r="U449" s="35">
        <v>5</v>
      </c>
      <c r="V449" s="24" t="s">
        <v>163</v>
      </c>
      <c r="W449" s="18">
        <f>F449/15</f>
        <v>6</v>
      </c>
      <c r="X449" s="25" t="s">
        <v>71</v>
      </c>
      <c r="Y449" s="26" t="s">
        <v>164</v>
      </c>
      <c r="Z449" s="27"/>
    </row>
    <row r="450" spans="1:26" ht="15.6" x14ac:dyDescent="0.3">
      <c r="A450" s="50" t="s">
        <v>839</v>
      </c>
      <c r="B450" s="50"/>
      <c r="C450" s="24" t="s">
        <v>69</v>
      </c>
      <c r="D450" s="18" t="s">
        <v>217</v>
      </c>
      <c r="E450" s="19" t="s">
        <v>218</v>
      </c>
      <c r="F450" s="24">
        <v>30</v>
      </c>
      <c r="G450" s="24"/>
      <c r="H450" s="31"/>
      <c r="I450" s="31"/>
      <c r="J450" s="16"/>
      <c r="K450" s="16"/>
      <c r="L450" s="16"/>
      <c r="M450" s="21"/>
      <c r="N450" s="16"/>
      <c r="O450" s="16"/>
      <c r="P450" s="16">
        <v>7.0000000000000007E-2</v>
      </c>
      <c r="Q450" s="31">
        <v>0.13</v>
      </c>
      <c r="R450" s="34">
        <v>0.5</v>
      </c>
      <c r="S450" s="16"/>
      <c r="T450" s="35"/>
      <c r="U450" s="35">
        <v>5</v>
      </c>
      <c r="V450" s="24"/>
      <c r="W450" s="18"/>
      <c r="X450" s="25" t="s">
        <v>71</v>
      </c>
      <c r="Y450" s="26" t="s">
        <v>164</v>
      </c>
      <c r="Z450" s="38"/>
    </row>
    <row r="451" spans="1:26" ht="15.6" x14ac:dyDescent="0.3">
      <c r="A451" s="50" t="s">
        <v>840</v>
      </c>
      <c r="B451" s="109" t="s">
        <v>841</v>
      </c>
      <c r="C451" s="17" t="s">
        <v>69</v>
      </c>
      <c r="D451" s="18" t="s">
        <v>161</v>
      </c>
      <c r="E451" s="19" t="s">
        <v>162</v>
      </c>
      <c r="F451" s="20">
        <v>53</v>
      </c>
      <c r="G451" s="17"/>
      <c r="H451" s="16"/>
      <c r="I451" s="16"/>
      <c r="J451" s="16"/>
      <c r="K451" s="16"/>
      <c r="L451" s="16"/>
      <c r="M451" s="21"/>
      <c r="N451" s="16"/>
      <c r="O451" s="16"/>
      <c r="P451" s="16">
        <v>7.0000000000000007E-2</v>
      </c>
      <c r="Q451" s="31">
        <v>0.13</v>
      </c>
      <c r="R451" s="34">
        <v>0.5</v>
      </c>
      <c r="S451" s="16"/>
      <c r="T451" s="35"/>
      <c r="U451" s="35">
        <v>5</v>
      </c>
      <c r="V451" s="24" t="s">
        <v>163</v>
      </c>
      <c r="W451" s="18">
        <f>F451/15</f>
        <v>3.5333333333333332</v>
      </c>
      <c r="X451" s="25" t="s">
        <v>71</v>
      </c>
      <c r="Y451" s="32" t="s">
        <v>164</v>
      </c>
      <c r="Z451" s="27"/>
    </row>
    <row r="452" spans="1:26" ht="15.6" x14ac:dyDescent="0.3">
      <c r="A452" s="15" t="s">
        <v>842</v>
      </c>
      <c r="B452" s="16" t="s">
        <v>843</v>
      </c>
      <c r="C452" s="17" t="s">
        <v>15</v>
      </c>
      <c r="D452" s="19"/>
      <c r="E452" s="89">
        <v>1</v>
      </c>
      <c r="F452" s="17">
        <v>21</v>
      </c>
      <c r="G452" s="17">
        <v>21</v>
      </c>
      <c r="H452" s="16">
        <v>2.35</v>
      </c>
      <c r="I452" s="16"/>
      <c r="J452" s="16"/>
      <c r="K452" s="16">
        <v>0.18</v>
      </c>
      <c r="L452" s="16"/>
      <c r="M452" s="21">
        <v>0.26</v>
      </c>
      <c r="N452" s="16">
        <f>F452*(H452+I452+J452+K452+L452+M452)</f>
        <v>58.59</v>
      </c>
      <c r="O452" s="16"/>
      <c r="P452" s="22"/>
      <c r="Q452" s="16"/>
      <c r="R452" s="31">
        <v>0.5</v>
      </c>
      <c r="S452" s="16">
        <f>H452+I452+J452+K452+L452+M452+O452+P452+Q452+R452</f>
        <v>3.29</v>
      </c>
      <c r="T452" s="23">
        <f>S452*3</f>
        <v>9.870000000000001</v>
      </c>
      <c r="U452" s="23">
        <v>10</v>
      </c>
      <c r="V452" s="17" t="s">
        <v>20</v>
      </c>
      <c r="W452" s="18">
        <f>F452/4</f>
        <v>5.25</v>
      </c>
      <c r="X452" s="68" t="s">
        <v>16</v>
      </c>
      <c r="Y452" s="26"/>
      <c r="Z452" s="27"/>
    </row>
    <row r="453" spans="1:26" ht="15.6" x14ac:dyDescent="0.3">
      <c r="A453" s="50" t="s">
        <v>844</v>
      </c>
      <c r="B453" s="39" t="s">
        <v>845</v>
      </c>
      <c r="C453" s="17" t="s">
        <v>2</v>
      </c>
      <c r="D453" s="18" t="s">
        <v>3</v>
      </c>
      <c r="E453" s="19" t="s">
        <v>4</v>
      </c>
      <c r="F453" s="17">
        <v>10</v>
      </c>
      <c r="G453" s="17"/>
      <c r="H453" s="16"/>
      <c r="I453" s="16"/>
      <c r="J453" s="16"/>
      <c r="K453" s="16"/>
      <c r="L453" s="16"/>
      <c r="M453" s="21"/>
      <c r="N453" s="16"/>
      <c r="O453" s="16"/>
      <c r="P453" s="22"/>
      <c r="Q453" s="16"/>
      <c r="R453" s="31"/>
      <c r="S453" s="16"/>
      <c r="T453" s="35"/>
      <c r="U453" s="35"/>
      <c r="V453" s="24"/>
      <c r="W453" s="18"/>
      <c r="X453" s="25" t="s">
        <v>5</v>
      </c>
      <c r="Y453" s="26"/>
      <c r="Z453" s="27"/>
    </row>
    <row r="454" spans="1:26" ht="15.6" x14ac:dyDescent="0.3">
      <c r="A454" s="50" t="s">
        <v>846</v>
      </c>
      <c r="B454" s="31" t="s">
        <v>847</v>
      </c>
      <c r="C454" s="17" t="s">
        <v>7</v>
      </c>
      <c r="D454" s="18" t="s">
        <v>60</v>
      </c>
      <c r="E454" s="19">
        <v>1</v>
      </c>
      <c r="F454" s="20">
        <v>15</v>
      </c>
      <c r="G454" s="17"/>
      <c r="H454" s="16"/>
      <c r="I454" s="16"/>
      <c r="J454" s="16"/>
      <c r="K454" s="16"/>
      <c r="L454" s="16"/>
      <c r="M454" s="21"/>
      <c r="N454" s="16"/>
      <c r="O454" s="16"/>
      <c r="P454" s="22">
        <v>7.0000000000000007E-2</v>
      </c>
      <c r="Q454" s="21">
        <v>0.37</v>
      </c>
      <c r="R454" s="16">
        <v>0.3</v>
      </c>
      <c r="S454" s="16"/>
      <c r="T454" s="23"/>
      <c r="U454" s="23"/>
      <c r="V454" s="24">
        <v>5.5</v>
      </c>
      <c r="W454" s="18">
        <f>F454/8</f>
        <v>1.875</v>
      </c>
      <c r="X454" s="25" t="s">
        <v>16</v>
      </c>
      <c r="Y454" s="18"/>
      <c r="Z454" s="38"/>
    </row>
    <row r="455" spans="1:26" ht="15.6" x14ac:dyDescent="0.3">
      <c r="A455" s="15" t="s">
        <v>848</v>
      </c>
      <c r="B455" s="36" t="s">
        <v>849</v>
      </c>
      <c r="C455" s="17" t="s">
        <v>36</v>
      </c>
      <c r="D455" s="19"/>
      <c r="E455" s="19">
        <v>2</v>
      </c>
      <c r="F455" s="17">
        <v>30</v>
      </c>
      <c r="G455" s="17">
        <v>30</v>
      </c>
      <c r="H455" s="16">
        <v>2.71</v>
      </c>
      <c r="I455" s="16"/>
      <c r="J455" s="16">
        <v>0</v>
      </c>
      <c r="K455" s="16">
        <v>0.2</v>
      </c>
      <c r="L455" s="16"/>
      <c r="M455" s="21">
        <v>0.2</v>
      </c>
      <c r="N455" s="16">
        <f>F455*(H455+I455+J455+K455+L455+M455)</f>
        <v>93.300000000000011</v>
      </c>
      <c r="O455" s="16"/>
      <c r="P455" s="22"/>
      <c r="Q455" s="31"/>
      <c r="R455" s="16">
        <v>0.3</v>
      </c>
      <c r="S455" s="16">
        <f>H455+I455+J455+K455+L455+M455+O455+P455+Q455+R455</f>
        <v>3.41</v>
      </c>
      <c r="T455" s="23">
        <f>S455*3</f>
        <v>10.23</v>
      </c>
      <c r="U455" s="23">
        <v>11</v>
      </c>
      <c r="V455" s="24">
        <v>5.5</v>
      </c>
      <c r="W455" s="18">
        <f>F455/8</f>
        <v>3.75</v>
      </c>
      <c r="X455" s="25" t="s">
        <v>16</v>
      </c>
      <c r="Y455" s="26"/>
      <c r="Z455" s="27" t="s">
        <v>107</v>
      </c>
    </row>
    <row r="456" spans="1:26" ht="15.6" x14ac:dyDescent="0.3">
      <c r="A456" s="15" t="s">
        <v>850</v>
      </c>
      <c r="B456" s="31" t="s">
        <v>851</v>
      </c>
      <c r="C456" s="24" t="s">
        <v>2</v>
      </c>
      <c r="D456" s="18" t="s">
        <v>3</v>
      </c>
      <c r="E456" s="19" t="s">
        <v>4</v>
      </c>
      <c r="F456" s="51">
        <v>30</v>
      </c>
      <c r="G456" s="24"/>
      <c r="H456" s="31"/>
      <c r="I456" s="31"/>
      <c r="J456" s="31"/>
      <c r="K456" s="31"/>
      <c r="L456" s="31"/>
      <c r="M456" s="21"/>
      <c r="N456" s="16"/>
      <c r="O456" s="31"/>
      <c r="P456" s="22"/>
      <c r="Q456" s="31"/>
      <c r="R456" s="31"/>
      <c r="S456" s="16"/>
      <c r="T456" s="35"/>
      <c r="U456" s="35"/>
      <c r="V456" s="24"/>
      <c r="W456" s="18"/>
      <c r="X456" s="25" t="s">
        <v>5</v>
      </c>
      <c r="Y456" s="26"/>
      <c r="Z456" s="27"/>
    </row>
    <row r="457" spans="1:26" ht="15.6" x14ac:dyDescent="0.3">
      <c r="A457" s="15" t="s">
        <v>852</v>
      </c>
      <c r="B457" s="36" t="s">
        <v>853</v>
      </c>
      <c r="C457" s="17" t="s">
        <v>36</v>
      </c>
      <c r="D457" s="19"/>
      <c r="E457" s="19">
        <v>2</v>
      </c>
      <c r="F457" s="17">
        <v>25</v>
      </c>
      <c r="G457" s="17" t="s">
        <v>148</v>
      </c>
      <c r="H457" s="16">
        <v>3.07</v>
      </c>
      <c r="I457" s="16"/>
      <c r="J457" s="16">
        <v>0.21</v>
      </c>
      <c r="K457" s="16">
        <v>0.2</v>
      </c>
      <c r="L457" s="16"/>
      <c r="M457" s="21">
        <v>0.2</v>
      </c>
      <c r="N457" s="16">
        <f>F457*(H457+I457+J457+K457+L457+M457)</f>
        <v>92</v>
      </c>
      <c r="O457" s="16"/>
      <c r="P457" s="22"/>
      <c r="Q457" s="31"/>
      <c r="R457" s="16">
        <v>0.5</v>
      </c>
      <c r="S457" s="16">
        <f>H457+I457+J457+K457+L457+M457+O457+P457+Q457+R457</f>
        <v>4.18</v>
      </c>
      <c r="T457" s="23">
        <f>S457*3</f>
        <v>12.54</v>
      </c>
      <c r="U457" s="23">
        <v>13</v>
      </c>
      <c r="V457" s="24" t="s">
        <v>20</v>
      </c>
      <c r="W457" s="18">
        <f>F457/6</f>
        <v>4.166666666666667</v>
      </c>
      <c r="X457" s="25" t="s">
        <v>31</v>
      </c>
      <c r="Y457" s="26"/>
      <c r="Z457" s="27" t="s">
        <v>604</v>
      </c>
    </row>
    <row r="458" spans="1:26" ht="15.6" x14ac:dyDescent="0.3">
      <c r="A458" s="15" t="s">
        <v>854</v>
      </c>
      <c r="B458" s="15" t="s">
        <v>855</v>
      </c>
      <c r="C458" s="17" t="s">
        <v>36</v>
      </c>
      <c r="D458" s="19"/>
      <c r="E458" s="19">
        <v>2</v>
      </c>
      <c r="F458" s="17">
        <v>25</v>
      </c>
      <c r="G458" s="17" t="s">
        <v>148</v>
      </c>
      <c r="H458" s="16">
        <v>3.43</v>
      </c>
      <c r="I458" s="16"/>
      <c r="J458" s="16">
        <v>0</v>
      </c>
      <c r="K458" s="16">
        <v>0.2</v>
      </c>
      <c r="L458" s="16"/>
      <c r="M458" s="21">
        <v>0.2</v>
      </c>
      <c r="N458" s="16">
        <f>F458*(H458+I458+J458+K458+L458+M458)</f>
        <v>95.750000000000014</v>
      </c>
      <c r="O458" s="16"/>
      <c r="P458" s="22"/>
      <c r="Q458" s="31"/>
      <c r="R458" s="16">
        <v>0.5</v>
      </c>
      <c r="S458" s="16">
        <f>H458+I458+J458+K458+L458+M458+O458+P458+Q458+R458</f>
        <v>4.33</v>
      </c>
      <c r="T458" s="23">
        <f>S458*3</f>
        <v>12.99</v>
      </c>
      <c r="U458" s="23">
        <v>13</v>
      </c>
      <c r="V458" s="24" t="s">
        <v>20</v>
      </c>
      <c r="W458" s="18">
        <f>F458/6</f>
        <v>4.166666666666667</v>
      </c>
      <c r="X458" s="25" t="s">
        <v>31</v>
      </c>
      <c r="Y458" s="26"/>
      <c r="Z458" s="27" t="s">
        <v>604</v>
      </c>
    </row>
    <row r="459" spans="1:26" ht="46.8" x14ac:dyDescent="0.3">
      <c r="A459" s="15" t="s">
        <v>856</v>
      </c>
      <c r="B459" s="39" t="s">
        <v>857</v>
      </c>
      <c r="C459" s="17" t="s">
        <v>7</v>
      </c>
      <c r="D459" s="110" t="s">
        <v>858</v>
      </c>
      <c r="E459" s="19"/>
      <c r="F459" s="20">
        <v>15</v>
      </c>
      <c r="G459" s="17"/>
      <c r="H459" s="16"/>
      <c r="I459" s="16"/>
      <c r="J459" s="16"/>
      <c r="K459" s="16"/>
      <c r="L459" s="16"/>
      <c r="M459" s="21"/>
      <c r="N459" s="16"/>
      <c r="O459" s="16"/>
      <c r="P459" s="22"/>
      <c r="Q459" s="16"/>
      <c r="R459" s="16"/>
      <c r="S459" s="16"/>
      <c r="T459" s="23"/>
      <c r="U459" s="23"/>
      <c r="V459" s="24" t="s">
        <v>859</v>
      </c>
      <c r="W459" s="18">
        <f>F459/15</f>
        <v>1</v>
      </c>
      <c r="X459" s="25" t="s">
        <v>71</v>
      </c>
      <c r="Y459" s="26" t="s">
        <v>164</v>
      </c>
      <c r="Z459" s="27"/>
    </row>
    <row r="460" spans="1:26" ht="15.6" x14ac:dyDescent="0.3">
      <c r="A460" s="15" t="s">
        <v>860</v>
      </c>
      <c r="B460" s="16" t="s">
        <v>861</v>
      </c>
      <c r="C460" s="17" t="s">
        <v>7</v>
      </c>
      <c r="D460" s="19" t="s">
        <v>90</v>
      </c>
      <c r="E460" s="19"/>
      <c r="F460" s="20">
        <v>8</v>
      </c>
      <c r="G460" s="17"/>
      <c r="H460" s="16"/>
      <c r="I460" s="16"/>
      <c r="J460" s="16"/>
      <c r="K460" s="16"/>
      <c r="L460" s="16"/>
      <c r="M460" s="21"/>
      <c r="N460" s="16"/>
      <c r="O460" s="16"/>
      <c r="P460" s="16"/>
      <c r="Q460" s="31"/>
      <c r="R460" s="16"/>
      <c r="S460" s="16"/>
      <c r="T460" s="35"/>
      <c r="U460" s="35"/>
      <c r="V460" s="24"/>
      <c r="W460" s="18"/>
      <c r="X460" s="25" t="s">
        <v>5</v>
      </c>
      <c r="Y460" s="26"/>
      <c r="Z460" s="38"/>
    </row>
    <row r="461" spans="1:26" ht="15.6" x14ac:dyDescent="0.3">
      <c r="A461" s="50" t="s">
        <v>5</v>
      </c>
      <c r="B461" s="31"/>
      <c r="C461" s="24" t="s">
        <v>2</v>
      </c>
      <c r="D461" s="18" t="s">
        <v>3</v>
      </c>
      <c r="E461" s="19" t="s">
        <v>4</v>
      </c>
      <c r="F461" s="51">
        <v>20</v>
      </c>
      <c r="G461" s="24"/>
      <c r="H461" s="31"/>
      <c r="I461" s="31"/>
      <c r="J461" s="31"/>
      <c r="K461" s="31"/>
      <c r="L461" s="31"/>
      <c r="M461" s="21"/>
      <c r="N461" s="16"/>
      <c r="O461" s="31"/>
      <c r="P461" s="22"/>
      <c r="Q461" s="31"/>
      <c r="R461" s="31"/>
      <c r="S461" s="16"/>
      <c r="T461" s="35"/>
      <c r="U461" s="35"/>
      <c r="V461" s="24"/>
      <c r="W461" s="18"/>
      <c r="X461" s="25" t="s">
        <v>5</v>
      </c>
      <c r="Y461" s="26"/>
      <c r="Z461" s="27"/>
    </row>
    <row r="462" spans="1:26" ht="15.6" x14ac:dyDescent="0.3">
      <c r="A462" s="15" t="s">
        <v>862</v>
      </c>
      <c r="B462" s="16"/>
      <c r="C462" s="17" t="s">
        <v>7</v>
      </c>
      <c r="D462" s="18" t="s">
        <v>86</v>
      </c>
      <c r="E462" s="19"/>
      <c r="F462" s="20">
        <v>24</v>
      </c>
      <c r="G462" s="17"/>
      <c r="H462" s="16"/>
      <c r="I462" s="16"/>
      <c r="J462" s="16"/>
      <c r="K462" s="16"/>
      <c r="L462" s="16"/>
      <c r="M462" s="21"/>
      <c r="N462" s="16"/>
      <c r="O462" s="16"/>
      <c r="P462" s="16"/>
      <c r="Q462" s="21"/>
      <c r="R462" s="16"/>
      <c r="S462" s="16"/>
      <c r="T462" s="23"/>
      <c r="U462" s="23"/>
      <c r="V462" s="24"/>
      <c r="W462" s="18"/>
      <c r="X462" s="25" t="s">
        <v>16</v>
      </c>
      <c r="Y462" s="55"/>
      <c r="Z462" s="27"/>
    </row>
    <row r="463" spans="1:26" ht="15.6" x14ac:dyDescent="0.3">
      <c r="A463" s="15" t="s">
        <v>863</v>
      </c>
      <c r="B463" s="16" t="s">
        <v>864</v>
      </c>
      <c r="C463" s="17" t="s">
        <v>29</v>
      </c>
      <c r="D463" s="18"/>
      <c r="E463" s="19"/>
      <c r="F463" s="20">
        <v>90</v>
      </c>
      <c r="G463" s="17"/>
      <c r="H463" s="16">
        <v>3.5</v>
      </c>
      <c r="I463" s="16"/>
      <c r="J463" s="16"/>
      <c r="K463" s="16"/>
      <c r="L463" s="16"/>
      <c r="M463" s="21"/>
      <c r="N463" s="16">
        <f>F463*(H463+I463+J463+K463+L463+M463)</f>
        <v>315</v>
      </c>
      <c r="O463" s="16"/>
      <c r="P463" s="22"/>
      <c r="Q463" s="21"/>
      <c r="R463" s="31"/>
      <c r="S463" s="16">
        <f>H463+I463+J463+K463+L463+M463+O463+P463+Q463+R463</f>
        <v>3.5</v>
      </c>
      <c r="T463" s="23">
        <f>S463*2</f>
        <v>7</v>
      </c>
      <c r="U463" s="23">
        <v>7</v>
      </c>
      <c r="V463" s="24"/>
      <c r="W463" s="18"/>
      <c r="X463" s="25" t="s">
        <v>30</v>
      </c>
      <c r="Y463" s="32" t="s">
        <v>31</v>
      </c>
      <c r="Z463" s="27"/>
    </row>
    <row r="464" spans="1:26" ht="15.6" x14ac:dyDescent="0.3">
      <c r="A464" s="15" t="s">
        <v>865</v>
      </c>
      <c r="B464" s="16" t="s">
        <v>866</v>
      </c>
      <c r="C464" s="24" t="s">
        <v>7</v>
      </c>
      <c r="D464" s="18" t="s">
        <v>8</v>
      </c>
      <c r="E464" s="19"/>
      <c r="F464" s="17">
        <v>50</v>
      </c>
      <c r="G464" s="47"/>
      <c r="H464" s="48"/>
      <c r="I464" s="48"/>
      <c r="J464" s="16"/>
      <c r="K464" s="49"/>
      <c r="L464" s="16"/>
      <c r="M464" s="21"/>
      <c r="N464" s="16"/>
      <c r="O464" s="16"/>
      <c r="P464" s="16"/>
      <c r="Q464" s="31"/>
      <c r="R464" s="16"/>
      <c r="S464" s="16"/>
      <c r="T464" s="35"/>
      <c r="U464" s="35"/>
      <c r="V464" s="24"/>
      <c r="W464" s="18"/>
      <c r="X464" s="25" t="s">
        <v>16</v>
      </c>
      <c r="Y464" s="26"/>
      <c r="Z464" s="38"/>
    </row>
    <row r="465" spans="1:26" ht="15.6" x14ac:dyDescent="0.3">
      <c r="A465" s="15" t="s">
        <v>867</v>
      </c>
      <c r="B465" s="16" t="s">
        <v>868</v>
      </c>
      <c r="C465" s="24" t="s">
        <v>29</v>
      </c>
      <c r="D465" s="18"/>
      <c r="E465" s="19"/>
      <c r="F465" s="17">
        <v>40</v>
      </c>
      <c r="G465" s="17"/>
      <c r="H465" s="16">
        <v>3.5</v>
      </c>
      <c r="I465" s="16"/>
      <c r="J465" s="16"/>
      <c r="K465" s="16"/>
      <c r="L465" s="16"/>
      <c r="M465" s="21"/>
      <c r="N465" s="16">
        <f>F465*(H465+I465+J465+K465+L465+M465)</f>
        <v>140</v>
      </c>
      <c r="O465" s="16"/>
      <c r="P465" s="16"/>
      <c r="Q465" s="16"/>
      <c r="R465" s="31"/>
      <c r="S465" s="16">
        <f>H465+I465+J465+K465+L465+M465+O465+P465+Q465+R465</f>
        <v>3.5</v>
      </c>
      <c r="T465" s="23">
        <f>S465*2</f>
        <v>7</v>
      </c>
      <c r="U465" s="35">
        <v>7</v>
      </c>
      <c r="V465" s="24"/>
      <c r="W465" s="18"/>
      <c r="X465" s="75" t="s">
        <v>30</v>
      </c>
      <c r="Y465" s="26" t="s">
        <v>31</v>
      </c>
      <c r="Z465" s="27"/>
    </row>
    <row r="466" spans="1:26" ht="15.6" x14ac:dyDescent="0.3">
      <c r="A466" s="50" t="s">
        <v>869</v>
      </c>
      <c r="B466" s="16" t="s">
        <v>870</v>
      </c>
      <c r="C466" s="24" t="s">
        <v>29</v>
      </c>
      <c r="D466" s="18"/>
      <c r="E466" s="19"/>
      <c r="F466" s="17">
        <v>60</v>
      </c>
      <c r="G466" s="17"/>
      <c r="H466" s="16">
        <v>3.5</v>
      </c>
      <c r="I466" s="16"/>
      <c r="J466" s="16"/>
      <c r="K466" s="16"/>
      <c r="L466" s="16"/>
      <c r="M466" s="21"/>
      <c r="N466" s="16">
        <f>F466*(H466+I466+J466+K466+L466+M466)</f>
        <v>210</v>
      </c>
      <c r="O466" s="16"/>
      <c r="P466" s="16"/>
      <c r="Q466" s="16"/>
      <c r="R466" s="31"/>
      <c r="S466" s="16">
        <f>H466+I466+J466+K466+L466+M466+O466+P466+Q466+R466</f>
        <v>3.5</v>
      </c>
      <c r="T466" s="23">
        <f>S466*2</f>
        <v>7</v>
      </c>
      <c r="U466" s="35">
        <v>7</v>
      </c>
      <c r="V466" s="24"/>
      <c r="W466" s="18"/>
      <c r="X466" s="75" t="s">
        <v>30</v>
      </c>
      <c r="Y466" s="26" t="s">
        <v>31</v>
      </c>
      <c r="Z466" s="27"/>
    </row>
    <row r="467" spans="1:26" ht="15.6" x14ac:dyDescent="0.3">
      <c r="A467" s="15" t="s">
        <v>871</v>
      </c>
      <c r="B467" s="16" t="s">
        <v>872</v>
      </c>
      <c r="C467" s="24" t="s">
        <v>7</v>
      </c>
      <c r="D467" s="18" t="s">
        <v>10</v>
      </c>
      <c r="E467" s="19"/>
      <c r="F467" s="17">
        <v>18</v>
      </c>
      <c r="G467" s="17"/>
      <c r="H467" s="16"/>
      <c r="I467" s="16"/>
      <c r="J467" s="16"/>
      <c r="K467" s="16"/>
      <c r="L467" s="16"/>
      <c r="M467" s="21"/>
      <c r="N467" s="16"/>
      <c r="O467" s="16"/>
      <c r="P467" s="22"/>
      <c r="Q467" s="16"/>
      <c r="R467" s="31"/>
      <c r="S467" s="16"/>
      <c r="T467" s="35"/>
      <c r="U467" s="35"/>
      <c r="V467" s="24"/>
      <c r="W467" s="18"/>
      <c r="X467" s="25" t="s">
        <v>57</v>
      </c>
      <c r="Y467" s="26"/>
      <c r="Z467" s="27"/>
    </row>
    <row r="468" spans="1:26" ht="15.6" x14ac:dyDescent="0.3">
      <c r="A468" s="15" t="s">
        <v>873</v>
      </c>
      <c r="B468" s="16" t="s">
        <v>874</v>
      </c>
      <c r="C468" s="17" t="s">
        <v>171</v>
      </c>
      <c r="D468" s="19"/>
      <c r="E468" s="19">
        <v>2</v>
      </c>
      <c r="F468" s="17">
        <v>16</v>
      </c>
      <c r="G468" s="17">
        <v>16</v>
      </c>
      <c r="H468" s="16">
        <v>5.44</v>
      </c>
      <c r="I468" s="16"/>
      <c r="J468" s="16">
        <v>1.35</v>
      </c>
      <c r="K468" s="16">
        <v>0.21</v>
      </c>
      <c r="L468" s="16">
        <v>0.31</v>
      </c>
      <c r="M468" s="21">
        <v>1.1299999999999999</v>
      </c>
      <c r="N468" s="16">
        <f>F468*(H468+I468+J468+K468+L468+M468)</f>
        <v>135.04000000000002</v>
      </c>
      <c r="O468" s="16"/>
      <c r="P468" s="22"/>
      <c r="Q468" s="16"/>
      <c r="R468" s="31">
        <v>0.53</v>
      </c>
      <c r="S468" s="16">
        <f>H468+I468+J468+K468+L468+M468+O468+P468+Q468+R468</f>
        <v>8.9700000000000006</v>
      </c>
      <c r="T468" s="23">
        <f>S468*3</f>
        <v>26.910000000000004</v>
      </c>
      <c r="U468" s="23">
        <v>27</v>
      </c>
      <c r="V468" s="17" t="s">
        <v>42</v>
      </c>
      <c r="W468" s="18">
        <f>F468/4</f>
        <v>4</v>
      </c>
      <c r="X468" s="68" t="s">
        <v>172</v>
      </c>
      <c r="Y468" s="26"/>
      <c r="Z468" s="27" t="s">
        <v>132</v>
      </c>
    </row>
    <row r="469" spans="1:26" ht="15.6" x14ac:dyDescent="0.3">
      <c r="A469" s="15" t="s">
        <v>875</v>
      </c>
      <c r="B469" s="39" t="s">
        <v>876</v>
      </c>
      <c r="C469" s="17" t="s">
        <v>36</v>
      </c>
      <c r="D469" s="19"/>
      <c r="E469" s="19">
        <v>1</v>
      </c>
      <c r="F469" s="17">
        <v>25</v>
      </c>
      <c r="G469" s="17">
        <v>25</v>
      </c>
      <c r="H469" s="16">
        <v>3.02</v>
      </c>
      <c r="I469" s="16"/>
      <c r="J469" s="16">
        <v>0</v>
      </c>
      <c r="K469" s="16">
        <v>0.2</v>
      </c>
      <c r="L469" s="16"/>
      <c r="M469" s="21">
        <v>0.2</v>
      </c>
      <c r="N469" s="16">
        <f>F469*(H469+I469+J469+K469+L469+M469)</f>
        <v>85.500000000000014</v>
      </c>
      <c r="O469" s="16"/>
      <c r="P469" s="22"/>
      <c r="Q469" s="31"/>
      <c r="R469" s="16">
        <v>0.5</v>
      </c>
      <c r="S469" s="16">
        <f>H469+I469+J469+K469+L469+M469+O469+P469+Q469+R469</f>
        <v>3.9200000000000004</v>
      </c>
      <c r="T469" s="23">
        <f>S469*3</f>
        <v>11.760000000000002</v>
      </c>
      <c r="U469" s="23">
        <v>12</v>
      </c>
      <c r="V469" s="24" t="s">
        <v>20</v>
      </c>
      <c r="W469" s="18">
        <f>F469/6</f>
        <v>4.166666666666667</v>
      </c>
      <c r="X469" s="25" t="s">
        <v>16</v>
      </c>
      <c r="Y469" s="32"/>
      <c r="Z469" s="33" t="s">
        <v>292</v>
      </c>
    </row>
    <row r="470" spans="1:26" ht="15.6" x14ac:dyDescent="0.3">
      <c r="A470" s="15" t="s">
        <v>877</v>
      </c>
      <c r="B470" s="39" t="s">
        <v>878</v>
      </c>
      <c r="C470" s="17" t="s">
        <v>7</v>
      </c>
      <c r="D470" s="18" t="s">
        <v>10</v>
      </c>
      <c r="E470" s="19"/>
      <c r="F470" s="17">
        <v>15</v>
      </c>
      <c r="G470" s="17"/>
      <c r="H470" s="16"/>
      <c r="I470" s="16"/>
      <c r="J470" s="16"/>
      <c r="K470" s="16"/>
      <c r="L470" s="16"/>
      <c r="M470" s="21"/>
      <c r="N470" s="16"/>
      <c r="O470" s="16"/>
      <c r="P470" s="22"/>
      <c r="Q470" s="31"/>
      <c r="R470" s="34"/>
      <c r="S470" s="16"/>
      <c r="T470" s="35"/>
      <c r="U470" s="35"/>
      <c r="V470" s="24"/>
      <c r="W470" s="18"/>
      <c r="X470" s="25" t="s">
        <v>16</v>
      </c>
      <c r="Y470" s="26"/>
      <c r="Z470" s="27"/>
    </row>
    <row r="471" spans="1:26" ht="15.6" x14ac:dyDescent="0.3">
      <c r="A471" s="50" t="s">
        <v>879</v>
      </c>
      <c r="B471" s="67" t="s">
        <v>880</v>
      </c>
      <c r="C471" s="24" t="s">
        <v>7</v>
      </c>
      <c r="D471" s="18" t="s">
        <v>70</v>
      </c>
      <c r="E471" s="19" t="s">
        <v>246</v>
      </c>
      <c r="F471" s="24">
        <v>11</v>
      </c>
      <c r="G471" s="24"/>
      <c r="H471" s="31"/>
      <c r="I471" s="31"/>
      <c r="J471" s="16"/>
      <c r="K471" s="16"/>
      <c r="L471" s="16"/>
      <c r="M471" s="21"/>
      <c r="N471" s="16"/>
      <c r="O471" s="16"/>
      <c r="P471" s="16"/>
      <c r="Q471" s="31"/>
      <c r="R471" s="34"/>
      <c r="S471" s="16"/>
      <c r="T471" s="35"/>
      <c r="U471" s="35"/>
      <c r="V471" s="24"/>
      <c r="W471" s="18"/>
      <c r="X471" s="25" t="s">
        <v>881</v>
      </c>
      <c r="Y471" s="26"/>
      <c r="Z471" s="38"/>
    </row>
    <row r="472" spans="1:26" ht="15.6" x14ac:dyDescent="0.3">
      <c r="A472" s="50" t="s">
        <v>879</v>
      </c>
      <c r="B472" s="16" t="s">
        <v>882</v>
      </c>
      <c r="C472" s="17" t="s">
        <v>2</v>
      </c>
      <c r="D472" s="18" t="s">
        <v>3</v>
      </c>
      <c r="E472" s="19" t="s">
        <v>4</v>
      </c>
      <c r="F472" s="20">
        <v>40</v>
      </c>
      <c r="G472" s="17"/>
      <c r="H472" s="16"/>
      <c r="I472" s="16"/>
      <c r="J472" s="16"/>
      <c r="K472" s="16"/>
      <c r="L472" s="16"/>
      <c r="M472" s="21"/>
      <c r="N472" s="16"/>
      <c r="O472" s="16"/>
      <c r="P472" s="22"/>
      <c r="Q472" s="21"/>
      <c r="R472" s="16"/>
      <c r="S472" s="16"/>
      <c r="T472" s="23"/>
      <c r="U472" s="23"/>
      <c r="V472" s="24"/>
      <c r="W472" s="18"/>
      <c r="X472" s="25" t="s">
        <v>5</v>
      </c>
      <c r="Y472" s="26"/>
      <c r="Z472" s="38"/>
    </row>
    <row r="473" spans="1:26" ht="15.6" x14ac:dyDescent="0.3">
      <c r="A473" s="50" t="s">
        <v>883</v>
      </c>
      <c r="B473" s="16" t="s">
        <v>884</v>
      </c>
      <c r="C473" s="24" t="s">
        <v>36</v>
      </c>
      <c r="D473" s="18"/>
      <c r="E473" s="19">
        <v>1</v>
      </c>
      <c r="F473" s="20">
        <v>30</v>
      </c>
      <c r="G473" s="17">
        <v>30</v>
      </c>
      <c r="H473" s="16">
        <v>2.4900000000000002</v>
      </c>
      <c r="I473" s="16"/>
      <c r="J473" s="16">
        <v>0.48</v>
      </c>
      <c r="K473" s="16">
        <v>0</v>
      </c>
      <c r="L473" s="16">
        <v>0.31</v>
      </c>
      <c r="M473" s="21">
        <v>0.2</v>
      </c>
      <c r="N473" s="16">
        <f>F473*(H473+I473+J473+K473+L473+M473)</f>
        <v>104.4</v>
      </c>
      <c r="O473" s="16"/>
      <c r="P473" s="16"/>
      <c r="Q473" s="16"/>
      <c r="R473" s="31">
        <v>0.53</v>
      </c>
      <c r="S473" s="16">
        <f>H473+I473+J473+K473+L473+M473+O473+P473+Q473+R473</f>
        <v>4.0100000000000007</v>
      </c>
      <c r="T473" s="23">
        <f>S473*3</f>
        <v>12.030000000000001</v>
      </c>
      <c r="U473" s="35">
        <v>12</v>
      </c>
      <c r="V473" s="24" t="s">
        <v>42</v>
      </c>
      <c r="W473" s="18">
        <f>F473/4</f>
        <v>7.5</v>
      </c>
      <c r="X473" s="25" t="s">
        <v>16</v>
      </c>
      <c r="Y473" s="26"/>
      <c r="Z473" s="38" t="s">
        <v>132</v>
      </c>
    </row>
    <row r="474" spans="1:26" ht="15.6" x14ac:dyDescent="0.3">
      <c r="A474" s="50" t="s">
        <v>885</v>
      </c>
      <c r="B474" s="16" t="s">
        <v>886</v>
      </c>
      <c r="C474" s="24" t="s">
        <v>36</v>
      </c>
      <c r="D474" s="18"/>
      <c r="E474" s="19">
        <v>1</v>
      </c>
      <c r="F474" s="20">
        <v>30</v>
      </c>
      <c r="G474" s="17">
        <v>30</v>
      </c>
      <c r="H474" s="16">
        <v>2.2000000000000002</v>
      </c>
      <c r="I474" s="16"/>
      <c r="J474" s="16">
        <v>0.16</v>
      </c>
      <c r="K474" s="16">
        <v>0.2</v>
      </c>
      <c r="L474" s="16"/>
      <c r="M474" s="21">
        <v>0.2</v>
      </c>
      <c r="N474" s="16">
        <f>F474*(H474+I474+J474+K474+L474+M474)</f>
        <v>82.800000000000026</v>
      </c>
      <c r="O474" s="16"/>
      <c r="P474" s="16"/>
      <c r="Q474" s="16"/>
      <c r="R474" s="31">
        <v>0.3</v>
      </c>
      <c r="S474" s="16">
        <f>H474+I474+J474+K474+L474+M474+O474+P474+Q474+R474</f>
        <v>3.0600000000000005</v>
      </c>
      <c r="T474" s="23">
        <f>S474*3</f>
        <v>9.1800000000000015</v>
      </c>
      <c r="U474" s="35">
        <v>10</v>
      </c>
      <c r="V474" s="24">
        <v>5.5</v>
      </c>
      <c r="W474" s="18">
        <f>F474/8</f>
        <v>3.75</v>
      </c>
      <c r="X474" s="25" t="s">
        <v>16</v>
      </c>
      <c r="Y474" s="26"/>
      <c r="Z474" s="38" t="s">
        <v>132</v>
      </c>
    </row>
    <row r="475" spans="1:26" ht="15.6" x14ac:dyDescent="0.3">
      <c r="A475" s="15" t="s">
        <v>887</v>
      </c>
      <c r="B475" s="16" t="s">
        <v>888</v>
      </c>
      <c r="C475" s="17" t="s">
        <v>7</v>
      </c>
      <c r="D475" s="19" t="s">
        <v>70</v>
      </c>
      <c r="E475" s="19"/>
      <c r="F475" s="17">
        <v>10</v>
      </c>
      <c r="G475" s="17"/>
      <c r="H475" s="16"/>
      <c r="I475" s="16"/>
      <c r="J475" s="16"/>
      <c r="K475" s="16"/>
      <c r="L475" s="16"/>
      <c r="M475" s="21"/>
      <c r="N475" s="16"/>
      <c r="O475" s="16"/>
      <c r="P475" s="22"/>
      <c r="Q475" s="31"/>
      <c r="R475" s="16"/>
      <c r="S475" s="16"/>
      <c r="T475" s="23"/>
      <c r="U475" s="23"/>
      <c r="V475" s="24"/>
      <c r="W475" s="18"/>
      <c r="X475" s="25" t="s">
        <v>16</v>
      </c>
      <c r="Y475" s="26"/>
      <c r="Z475" s="38" t="s">
        <v>278</v>
      </c>
    </row>
    <row r="476" spans="1:26" ht="15.6" x14ac:dyDescent="0.3">
      <c r="A476" s="50" t="s">
        <v>889</v>
      </c>
      <c r="B476" s="16" t="s">
        <v>890</v>
      </c>
      <c r="C476" s="24" t="s">
        <v>36</v>
      </c>
      <c r="D476" s="18"/>
      <c r="E476" s="19">
        <v>1</v>
      </c>
      <c r="F476" s="20">
        <v>30</v>
      </c>
      <c r="G476" s="17">
        <v>30</v>
      </c>
      <c r="H476" s="16">
        <v>2.5099999999999998</v>
      </c>
      <c r="I476" s="16"/>
      <c r="J476" s="16">
        <v>0</v>
      </c>
      <c r="K476" s="16">
        <v>0.2</v>
      </c>
      <c r="L476" s="16"/>
      <c r="M476" s="21">
        <v>0.2</v>
      </c>
      <c r="N476" s="16">
        <f>F476*(H476+I476+J476+K476+L476+M476)</f>
        <v>87.300000000000011</v>
      </c>
      <c r="O476" s="16"/>
      <c r="P476" s="16"/>
      <c r="Q476" s="16"/>
      <c r="R476" s="31">
        <v>0.3</v>
      </c>
      <c r="S476" s="16">
        <f>H476+I476+J476+K476+L476+M476+O476+P476+Q476+R476</f>
        <v>3.21</v>
      </c>
      <c r="T476" s="23">
        <f>S476*3</f>
        <v>9.629999999999999</v>
      </c>
      <c r="U476" s="35">
        <v>10</v>
      </c>
      <c r="V476" s="24">
        <v>5.5</v>
      </c>
      <c r="W476" s="18">
        <f>F476/8</f>
        <v>3.75</v>
      </c>
      <c r="X476" s="25" t="s">
        <v>16</v>
      </c>
      <c r="Y476" s="26"/>
      <c r="Z476" s="38" t="s">
        <v>132</v>
      </c>
    </row>
    <row r="477" spans="1:26" ht="15.6" x14ac:dyDescent="0.3">
      <c r="A477" s="50" t="s">
        <v>891</v>
      </c>
      <c r="B477" s="31" t="s">
        <v>892</v>
      </c>
      <c r="C477" s="24" t="s">
        <v>19</v>
      </c>
      <c r="D477" s="18"/>
      <c r="E477" s="19">
        <v>1</v>
      </c>
      <c r="F477" s="51">
        <v>32</v>
      </c>
      <c r="G477" s="58">
        <v>32</v>
      </c>
      <c r="H477" s="31">
        <v>1.9</v>
      </c>
      <c r="I477" s="31"/>
      <c r="J477" s="31">
        <v>0.16</v>
      </c>
      <c r="K477" s="31">
        <v>0.19</v>
      </c>
      <c r="L477" s="31"/>
      <c r="M477" s="21">
        <v>0.26</v>
      </c>
      <c r="N477" s="16">
        <f>F477*(H477+I477+J477+K477+L477+M477)</f>
        <v>80.319999999999993</v>
      </c>
      <c r="O477" s="31"/>
      <c r="P477" s="22"/>
      <c r="Q477" s="31"/>
      <c r="R477" s="16">
        <v>0.3</v>
      </c>
      <c r="S477" s="16">
        <f>H477+I477+J477+K477+L477+M477+O477+P477+Q477+R477</f>
        <v>2.8099999999999996</v>
      </c>
      <c r="T477" s="23">
        <f>S477*3</f>
        <v>8.43</v>
      </c>
      <c r="U477" s="35">
        <v>10</v>
      </c>
      <c r="V477" s="24">
        <v>5.5</v>
      </c>
      <c r="W477" s="18">
        <f>F477/8</f>
        <v>4</v>
      </c>
      <c r="X477" s="25" t="s">
        <v>16</v>
      </c>
      <c r="Y477" s="26"/>
      <c r="Z477" s="27" t="s">
        <v>802</v>
      </c>
    </row>
    <row r="478" spans="1:26" ht="15.6" x14ac:dyDescent="0.3">
      <c r="A478" s="50" t="s">
        <v>893</v>
      </c>
      <c r="B478" s="16" t="s">
        <v>894</v>
      </c>
      <c r="C478" s="24" t="s">
        <v>36</v>
      </c>
      <c r="D478" s="18"/>
      <c r="E478" s="19">
        <v>1</v>
      </c>
      <c r="F478" s="20">
        <v>30</v>
      </c>
      <c r="G478" s="17">
        <v>30</v>
      </c>
      <c r="H478" s="16">
        <v>2.4</v>
      </c>
      <c r="I478" s="16"/>
      <c r="J478" s="16">
        <v>0.16</v>
      </c>
      <c r="K478" s="16">
        <v>0.2</v>
      </c>
      <c r="L478" s="16"/>
      <c r="M478" s="21">
        <v>0.2</v>
      </c>
      <c r="N478" s="16">
        <f>F478*(H478+I478+J478+K478+L478+M478)</f>
        <v>88.800000000000011</v>
      </c>
      <c r="O478" s="16"/>
      <c r="P478" s="16"/>
      <c r="Q478" s="16"/>
      <c r="R478" s="31">
        <v>0.3</v>
      </c>
      <c r="S478" s="16">
        <f>H478+I478+J478+K478+L478+M478+O478+P478+Q478+R478</f>
        <v>3.2600000000000002</v>
      </c>
      <c r="T478" s="23">
        <f>S478*3</f>
        <v>9.7800000000000011</v>
      </c>
      <c r="U478" s="35">
        <v>10</v>
      </c>
      <c r="V478" s="24">
        <v>5.5</v>
      </c>
      <c r="W478" s="18">
        <f>F478/8</f>
        <v>3.75</v>
      </c>
      <c r="X478" s="25" t="s">
        <v>16</v>
      </c>
      <c r="Y478" s="26"/>
      <c r="Z478" s="38" t="s">
        <v>132</v>
      </c>
    </row>
    <row r="479" spans="1:26" ht="15.6" x14ac:dyDescent="0.3">
      <c r="A479" s="15" t="s">
        <v>895</v>
      </c>
      <c r="B479" s="16" t="s">
        <v>896</v>
      </c>
      <c r="C479" s="24" t="s">
        <v>7</v>
      </c>
      <c r="D479" s="18" t="s">
        <v>93</v>
      </c>
      <c r="E479" s="19"/>
      <c r="F479" s="17">
        <v>6</v>
      </c>
      <c r="G479" s="47"/>
      <c r="H479" s="16"/>
      <c r="I479" s="16"/>
      <c r="J479" s="16"/>
      <c r="K479" s="49"/>
      <c r="L479" s="16"/>
      <c r="M479" s="21"/>
      <c r="N479" s="16"/>
      <c r="O479" s="16"/>
      <c r="P479" s="16"/>
      <c r="Q479" s="31"/>
      <c r="R479" s="16"/>
      <c r="S479" s="16"/>
      <c r="T479" s="35"/>
      <c r="U479" s="35"/>
      <c r="V479" s="24"/>
      <c r="W479" s="18"/>
      <c r="X479" s="25" t="s">
        <v>16</v>
      </c>
      <c r="Y479" s="26"/>
      <c r="Z479" s="38"/>
    </row>
    <row r="480" spans="1:26" ht="15.6" x14ac:dyDescent="0.3">
      <c r="A480" s="15" t="s">
        <v>897</v>
      </c>
      <c r="B480" s="111" t="s">
        <v>898</v>
      </c>
      <c r="C480" s="17" t="s">
        <v>7</v>
      </c>
      <c r="D480" s="18" t="s">
        <v>10</v>
      </c>
      <c r="E480" s="19"/>
      <c r="F480" s="17">
        <v>15</v>
      </c>
      <c r="G480" s="17"/>
      <c r="H480" s="16"/>
      <c r="I480" s="16"/>
      <c r="J480" s="16"/>
      <c r="K480" s="16"/>
      <c r="L480" s="16"/>
      <c r="M480" s="21"/>
      <c r="N480" s="16"/>
      <c r="O480" s="16"/>
      <c r="P480" s="22"/>
      <c r="Q480" s="21"/>
      <c r="R480" s="31"/>
      <c r="S480" s="16"/>
      <c r="T480" s="23"/>
      <c r="U480" s="23"/>
      <c r="V480" s="24"/>
      <c r="W480" s="18"/>
      <c r="X480" s="25" t="s">
        <v>5</v>
      </c>
      <c r="Y480" s="26"/>
      <c r="Z480" s="38"/>
    </row>
    <row r="481" spans="1:26" ht="15.6" x14ac:dyDescent="0.3">
      <c r="A481" s="50" t="s">
        <v>899</v>
      </c>
      <c r="B481" s="67"/>
      <c r="C481" s="24" t="s">
        <v>7</v>
      </c>
      <c r="D481" s="18" t="s">
        <v>70</v>
      </c>
      <c r="E481" s="19" t="s">
        <v>246</v>
      </c>
      <c r="F481" s="24">
        <v>20</v>
      </c>
      <c r="G481" s="24"/>
      <c r="H481" s="31"/>
      <c r="I481" s="31"/>
      <c r="J481" s="16"/>
      <c r="K481" s="16"/>
      <c r="L481" s="16"/>
      <c r="M481" s="21"/>
      <c r="N481" s="16"/>
      <c r="O481" s="16"/>
      <c r="P481" s="16"/>
      <c r="Q481" s="31"/>
      <c r="R481" s="34"/>
      <c r="S481" s="16"/>
      <c r="T481" s="35"/>
      <c r="U481" s="35"/>
      <c r="V481" s="24"/>
      <c r="W481" s="18"/>
      <c r="X481" s="25" t="s">
        <v>30</v>
      </c>
      <c r="Y481" s="26" t="s">
        <v>16</v>
      </c>
      <c r="Z481" s="38"/>
    </row>
    <row r="482" spans="1:26" ht="15.6" x14ac:dyDescent="0.3">
      <c r="A482" s="15" t="s">
        <v>900</v>
      </c>
      <c r="B482" s="16" t="s">
        <v>901</v>
      </c>
      <c r="C482" s="17" t="s">
        <v>69</v>
      </c>
      <c r="D482" s="19" t="s">
        <v>660</v>
      </c>
      <c r="E482" s="19" t="s">
        <v>661</v>
      </c>
      <c r="F482" s="112">
        <v>30</v>
      </c>
      <c r="G482" s="17"/>
      <c r="H482" s="16"/>
      <c r="I482" s="16"/>
      <c r="J482" s="16"/>
      <c r="K482" s="16"/>
      <c r="L482" s="16"/>
      <c r="M482" s="21"/>
      <c r="N482" s="16"/>
      <c r="O482" s="16"/>
      <c r="P482" s="22">
        <v>7.0000000000000007E-2</v>
      </c>
      <c r="Q482" s="31">
        <v>0.13</v>
      </c>
      <c r="R482" s="16">
        <v>0.5</v>
      </c>
      <c r="S482" s="16"/>
      <c r="T482" s="35"/>
      <c r="U482" s="35">
        <v>5</v>
      </c>
      <c r="V482" s="24" t="s">
        <v>163</v>
      </c>
      <c r="W482" s="18">
        <f t="shared" ref="W482:W498" si="25">F482/15</f>
        <v>2</v>
      </c>
      <c r="X482" s="25" t="s">
        <v>71</v>
      </c>
      <c r="Y482" s="26" t="s">
        <v>902</v>
      </c>
      <c r="Z482" s="38"/>
    </row>
    <row r="483" spans="1:26" ht="15.6" x14ac:dyDescent="0.3">
      <c r="A483" s="15" t="s">
        <v>903</v>
      </c>
      <c r="B483" s="16" t="s">
        <v>904</v>
      </c>
      <c r="C483" s="17" t="s">
        <v>69</v>
      </c>
      <c r="D483" s="18" t="s">
        <v>660</v>
      </c>
      <c r="E483" s="19" t="s">
        <v>661</v>
      </c>
      <c r="F483" s="112">
        <v>30</v>
      </c>
      <c r="G483" s="17"/>
      <c r="H483" s="16"/>
      <c r="I483" s="16"/>
      <c r="J483" s="16"/>
      <c r="K483" s="16"/>
      <c r="L483" s="16"/>
      <c r="M483" s="21"/>
      <c r="N483" s="16"/>
      <c r="O483" s="16"/>
      <c r="P483" s="22">
        <v>7.0000000000000007E-2</v>
      </c>
      <c r="Q483" s="31">
        <v>0.13</v>
      </c>
      <c r="R483" s="16">
        <v>0.5</v>
      </c>
      <c r="S483" s="16"/>
      <c r="T483" s="23"/>
      <c r="U483" s="23">
        <v>5</v>
      </c>
      <c r="V483" s="24" t="s">
        <v>163</v>
      </c>
      <c r="W483" s="18">
        <f t="shared" si="25"/>
        <v>2</v>
      </c>
      <c r="X483" s="25" t="s">
        <v>71</v>
      </c>
      <c r="Y483" s="26" t="s">
        <v>902</v>
      </c>
      <c r="Z483" s="38"/>
    </row>
    <row r="484" spans="1:26" ht="15.6" x14ac:dyDescent="0.3">
      <c r="A484" s="15" t="s">
        <v>905</v>
      </c>
      <c r="B484" s="113" t="s">
        <v>906</v>
      </c>
      <c r="C484" s="17" t="s">
        <v>69</v>
      </c>
      <c r="D484" s="18" t="s">
        <v>660</v>
      </c>
      <c r="E484" s="19" t="s">
        <v>661</v>
      </c>
      <c r="F484" s="112">
        <v>82</v>
      </c>
      <c r="G484" s="17"/>
      <c r="H484" s="16"/>
      <c r="I484" s="16"/>
      <c r="J484" s="16"/>
      <c r="K484" s="16"/>
      <c r="L484" s="16"/>
      <c r="M484" s="21"/>
      <c r="N484" s="16"/>
      <c r="O484" s="16"/>
      <c r="P484" s="22">
        <v>7.0000000000000007E-2</v>
      </c>
      <c r="Q484" s="16">
        <v>0.13</v>
      </c>
      <c r="R484" s="16">
        <v>0.5</v>
      </c>
      <c r="S484" s="16"/>
      <c r="T484" s="23"/>
      <c r="U484" s="23">
        <v>5</v>
      </c>
      <c r="V484" s="24" t="s">
        <v>163</v>
      </c>
      <c r="W484" s="18">
        <f t="shared" si="25"/>
        <v>5.4666666666666668</v>
      </c>
      <c r="X484" s="29" t="s">
        <v>71</v>
      </c>
      <c r="Y484" s="26" t="s">
        <v>907</v>
      </c>
      <c r="Z484" s="38"/>
    </row>
    <row r="485" spans="1:26" ht="31.2" x14ac:dyDescent="0.3">
      <c r="A485" s="50" t="s">
        <v>908</v>
      </c>
      <c r="B485" s="67" t="s">
        <v>909</v>
      </c>
      <c r="C485" s="24" t="s">
        <v>69</v>
      </c>
      <c r="D485" s="18" t="s">
        <v>70</v>
      </c>
      <c r="E485" s="19" t="s">
        <v>246</v>
      </c>
      <c r="F485" s="24">
        <v>97</v>
      </c>
      <c r="G485" s="24"/>
      <c r="H485" s="31"/>
      <c r="I485" s="31"/>
      <c r="J485" s="31"/>
      <c r="K485" s="16"/>
      <c r="L485" s="31"/>
      <c r="M485" s="21"/>
      <c r="N485" s="16"/>
      <c r="O485" s="31"/>
      <c r="P485" s="22">
        <v>7.0000000000000007E-2</v>
      </c>
      <c r="Q485" s="31">
        <v>0.13</v>
      </c>
      <c r="R485" s="31">
        <v>0.5</v>
      </c>
      <c r="S485" s="16"/>
      <c r="T485" s="35"/>
      <c r="U485" s="35">
        <v>5</v>
      </c>
      <c r="V485" s="24" t="s">
        <v>163</v>
      </c>
      <c r="W485" s="18">
        <f t="shared" si="25"/>
        <v>6.4666666666666668</v>
      </c>
      <c r="X485" s="25" t="s">
        <v>71</v>
      </c>
      <c r="Y485" s="77" t="s">
        <v>910</v>
      </c>
      <c r="Z485" s="27"/>
    </row>
    <row r="486" spans="1:26" ht="15.6" x14ac:dyDescent="0.3">
      <c r="A486" s="15" t="s">
        <v>911</v>
      </c>
      <c r="B486" s="109" t="s">
        <v>912</v>
      </c>
      <c r="C486" s="17" t="s">
        <v>69</v>
      </c>
      <c r="D486" s="18" t="s">
        <v>70</v>
      </c>
      <c r="E486" s="19" t="s">
        <v>246</v>
      </c>
      <c r="F486" s="17">
        <v>50</v>
      </c>
      <c r="G486" s="17"/>
      <c r="H486" s="16"/>
      <c r="I486" s="16"/>
      <c r="J486" s="16"/>
      <c r="K486" s="16"/>
      <c r="L486" s="16"/>
      <c r="M486" s="21"/>
      <c r="N486" s="16"/>
      <c r="O486" s="16"/>
      <c r="P486" s="22">
        <v>7.0000000000000007E-2</v>
      </c>
      <c r="Q486" s="31">
        <v>0.13</v>
      </c>
      <c r="R486" s="16">
        <v>0.5</v>
      </c>
      <c r="S486" s="16"/>
      <c r="T486" s="35"/>
      <c r="U486" s="35">
        <v>5</v>
      </c>
      <c r="V486" s="24" t="s">
        <v>163</v>
      </c>
      <c r="W486" s="18">
        <f t="shared" si="25"/>
        <v>3.3333333333333335</v>
      </c>
      <c r="X486" s="25" t="s">
        <v>71</v>
      </c>
      <c r="Y486" s="26" t="s">
        <v>910</v>
      </c>
      <c r="Z486" s="38"/>
    </row>
    <row r="487" spans="1:26" ht="31.2" x14ac:dyDescent="0.3">
      <c r="A487" s="50" t="s">
        <v>913</v>
      </c>
      <c r="B487" s="114" t="s">
        <v>914</v>
      </c>
      <c r="C487" s="24" t="s">
        <v>69</v>
      </c>
      <c r="D487" s="18" t="s">
        <v>161</v>
      </c>
      <c r="E487" s="19" t="s">
        <v>162</v>
      </c>
      <c r="F487" s="51">
        <v>12</v>
      </c>
      <c r="G487" s="24"/>
      <c r="H487" s="31"/>
      <c r="I487" s="31"/>
      <c r="J487" s="31"/>
      <c r="K487" s="16"/>
      <c r="L487" s="31"/>
      <c r="M487" s="21"/>
      <c r="N487" s="16"/>
      <c r="O487" s="31"/>
      <c r="P487" s="22">
        <v>7.0000000000000007E-2</v>
      </c>
      <c r="Q487" s="21">
        <v>0.13</v>
      </c>
      <c r="R487" s="16">
        <v>0.5</v>
      </c>
      <c r="S487" s="16"/>
      <c r="T487" s="35"/>
      <c r="U487" s="35">
        <v>5</v>
      </c>
      <c r="V487" s="24" t="s">
        <v>163</v>
      </c>
      <c r="W487" s="18">
        <f t="shared" si="25"/>
        <v>0.8</v>
      </c>
      <c r="X487" s="25" t="s">
        <v>71</v>
      </c>
      <c r="Y487" s="77" t="s">
        <v>915</v>
      </c>
      <c r="Z487" s="27"/>
    </row>
    <row r="488" spans="1:26" ht="15.6" x14ac:dyDescent="0.3">
      <c r="A488" s="15" t="s">
        <v>916</v>
      </c>
      <c r="B488" s="16" t="s">
        <v>917</v>
      </c>
      <c r="C488" s="17" t="s">
        <v>69</v>
      </c>
      <c r="D488" s="19" t="s">
        <v>161</v>
      </c>
      <c r="E488" s="19" t="s">
        <v>162</v>
      </c>
      <c r="F488" s="17">
        <v>30</v>
      </c>
      <c r="G488" s="17"/>
      <c r="H488" s="16"/>
      <c r="I488" s="16"/>
      <c r="J488" s="16"/>
      <c r="K488" s="16"/>
      <c r="L488" s="16"/>
      <c r="M488" s="21"/>
      <c r="N488" s="16"/>
      <c r="O488" s="16"/>
      <c r="P488" s="16">
        <v>7.0000000000000007E-2</v>
      </c>
      <c r="Q488" s="31">
        <v>0.13</v>
      </c>
      <c r="R488" s="34">
        <v>0.5</v>
      </c>
      <c r="S488" s="16"/>
      <c r="T488" s="35"/>
      <c r="U488" s="35">
        <v>5</v>
      </c>
      <c r="V488" s="24" t="s">
        <v>163</v>
      </c>
      <c r="W488" s="18">
        <f t="shared" si="25"/>
        <v>2</v>
      </c>
      <c r="X488" s="25" t="s">
        <v>71</v>
      </c>
      <c r="Y488" s="26" t="s">
        <v>910</v>
      </c>
      <c r="Z488" s="27"/>
    </row>
    <row r="489" spans="1:26" ht="15.6" x14ac:dyDescent="0.3">
      <c r="A489" s="15" t="s">
        <v>918</v>
      </c>
      <c r="B489" s="16" t="s">
        <v>919</v>
      </c>
      <c r="C489" s="17" t="s">
        <v>69</v>
      </c>
      <c r="D489" s="18" t="s">
        <v>156</v>
      </c>
      <c r="E489" s="19" t="s">
        <v>157</v>
      </c>
      <c r="F489" s="17">
        <v>45</v>
      </c>
      <c r="G489" s="17"/>
      <c r="H489" s="16"/>
      <c r="I489" s="16"/>
      <c r="J489" s="16"/>
      <c r="K489" s="16"/>
      <c r="L489" s="16"/>
      <c r="M489" s="21"/>
      <c r="N489" s="16"/>
      <c r="O489" s="16"/>
      <c r="P489" s="22">
        <v>7.0000000000000007E-2</v>
      </c>
      <c r="Q489" s="31">
        <v>0.13</v>
      </c>
      <c r="R489" s="16">
        <v>0.5</v>
      </c>
      <c r="S489" s="16"/>
      <c r="T489" s="23"/>
      <c r="U489" s="23">
        <v>5</v>
      </c>
      <c r="V489" s="24" t="s">
        <v>163</v>
      </c>
      <c r="W489" s="18">
        <f t="shared" si="25"/>
        <v>3</v>
      </c>
      <c r="X489" s="25" t="s">
        <v>71</v>
      </c>
      <c r="Y489" s="26" t="s">
        <v>910</v>
      </c>
      <c r="Z489" s="27"/>
    </row>
    <row r="490" spans="1:26" ht="15.6" x14ac:dyDescent="0.3">
      <c r="A490" s="15" t="s">
        <v>920</v>
      </c>
      <c r="B490" s="16" t="s">
        <v>921</v>
      </c>
      <c r="C490" s="17" t="s">
        <v>69</v>
      </c>
      <c r="D490" s="18" t="s">
        <v>70</v>
      </c>
      <c r="E490" s="19" t="s">
        <v>246</v>
      </c>
      <c r="F490" s="17">
        <v>30</v>
      </c>
      <c r="G490" s="17"/>
      <c r="H490" s="16"/>
      <c r="I490" s="16"/>
      <c r="J490" s="16"/>
      <c r="K490" s="16"/>
      <c r="L490" s="16"/>
      <c r="M490" s="21"/>
      <c r="N490" s="16"/>
      <c r="O490" s="16"/>
      <c r="P490" s="16">
        <v>7.0000000000000007E-2</v>
      </c>
      <c r="Q490" s="31">
        <v>0.13</v>
      </c>
      <c r="R490" s="16">
        <v>0.5</v>
      </c>
      <c r="S490" s="16"/>
      <c r="T490" s="35"/>
      <c r="U490" s="35">
        <v>5</v>
      </c>
      <c r="V490" s="24" t="s">
        <v>163</v>
      </c>
      <c r="W490" s="18">
        <f t="shared" si="25"/>
        <v>2</v>
      </c>
      <c r="X490" s="25" t="s">
        <v>71</v>
      </c>
      <c r="Y490" s="26" t="s">
        <v>910</v>
      </c>
      <c r="Z490" s="38"/>
    </row>
    <row r="491" spans="1:26" ht="15.6" x14ac:dyDescent="0.3">
      <c r="A491" s="15" t="s">
        <v>920</v>
      </c>
      <c r="B491" s="31" t="s">
        <v>921</v>
      </c>
      <c r="C491" s="24" t="s">
        <v>69</v>
      </c>
      <c r="D491" s="18" t="s">
        <v>156</v>
      </c>
      <c r="E491" s="19" t="s">
        <v>157</v>
      </c>
      <c r="F491" s="24">
        <v>31</v>
      </c>
      <c r="G491" s="24"/>
      <c r="H491" s="31"/>
      <c r="I491" s="31"/>
      <c r="J491" s="31"/>
      <c r="K491" s="31"/>
      <c r="L491" s="31"/>
      <c r="M491" s="21"/>
      <c r="N491" s="16"/>
      <c r="O491" s="31"/>
      <c r="P491" s="16">
        <v>7.0000000000000007E-2</v>
      </c>
      <c r="Q491" s="16">
        <v>0.13</v>
      </c>
      <c r="R491" s="31">
        <v>0.5</v>
      </c>
      <c r="S491" s="16"/>
      <c r="T491" s="35"/>
      <c r="U491" s="35">
        <v>5</v>
      </c>
      <c r="V491" s="24" t="s">
        <v>163</v>
      </c>
      <c r="W491" s="18">
        <f t="shared" si="25"/>
        <v>2.0666666666666669</v>
      </c>
      <c r="X491" s="25" t="s">
        <v>71</v>
      </c>
      <c r="Y491" s="26" t="s">
        <v>910</v>
      </c>
      <c r="Z491" s="27"/>
    </row>
    <row r="492" spans="1:26" ht="15.6" x14ac:dyDescent="0.3">
      <c r="A492" s="15" t="s">
        <v>922</v>
      </c>
      <c r="B492" s="16" t="s">
        <v>923</v>
      </c>
      <c r="C492" s="17" t="s">
        <v>69</v>
      </c>
      <c r="D492" s="18" t="s">
        <v>156</v>
      </c>
      <c r="E492" s="19" t="s">
        <v>157</v>
      </c>
      <c r="F492" s="17">
        <v>15</v>
      </c>
      <c r="G492" s="17"/>
      <c r="H492" s="16"/>
      <c r="I492" s="16"/>
      <c r="J492" s="16"/>
      <c r="K492" s="16"/>
      <c r="L492" s="16"/>
      <c r="M492" s="21"/>
      <c r="N492" s="16"/>
      <c r="O492" s="16"/>
      <c r="P492" s="22">
        <v>7.0000000000000007E-2</v>
      </c>
      <c r="Q492" s="31">
        <v>0.13</v>
      </c>
      <c r="R492" s="16">
        <v>0.5</v>
      </c>
      <c r="S492" s="16"/>
      <c r="T492" s="23"/>
      <c r="U492" s="23">
        <v>5</v>
      </c>
      <c r="V492" s="24" t="s">
        <v>163</v>
      </c>
      <c r="W492" s="18">
        <f t="shared" si="25"/>
        <v>1</v>
      </c>
      <c r="X492" s="25" t="s">
        <v>71</v>
      </c>
      <c r="Y492" s="26" t="s">
        <v>910</v>
      </c>
      <c r="Z492" s="27"/>
    </row>
    <row r="493" spans="1:26" ht="15.6" x14ac:dyDescent="0.3">
      <c r="A493" s="15" t="s">
        <v>924</v>
      </c>
      <c r="B493" s="31" t="s">
        <v>925</v>
      </c>
      <c r="C493" s="24" t="s">
        <v>69</v>
      </c>
      <c r="D493" s="18" t="s">
        <v>660</v>
      </c>
      <c r="E493" s="19" t="s">
        <v>661</v>
      </c>
      <c r="F493" s="115">
        <v>37</v>
      </c>
      <c r="G493" s="24"/>
      <c r="H493" s="31"/>
      <c r="I493" s="31"/>
      <c r="J493" s="31"/>
      <c r="K493" s="31"/>
      <c r="L493" s="16"/>
      <c r="M493" s="21"/>
      <c r="N493" s="16"/>
      <c r="O493" s="31"/>
      <c r="P493" s="16">
        <v>7.0000000000000007E-2</v>
      </c>
      <c r="Q493" s="31">
        <v>0.13</v>
      </c>
      <c r="R493" s="34">
        <v>0.5</v>
      </c>
      <c r="S493" s="16"/>
      <c r="T493" s="35"/>
      <c r="U493" s="35">
        <v>5</v>
      </c>
      <c r="V493" s="24" t="s">
        <v>163</v>
      </c>
      <c r="W493" s="18">
        <f t="shared" si="25"/>
        <v>2.4666666666666668</v>
      </c>
      <c r="X493" s="25" t="s">
        <v>71</v>
      </c>
      <c r="Y493" s="26" t="s">
        <v>915</v>
      </c>
      <c r="Z493" s="27"/>
    </row>
    <row r="494" spans="1:26" ht="15.6" x14ac:dyDescent="0.3">
      <c r="A494" s="15" t="s">
        <v>926</v>
      </c>
      <c r="B494" s="116" t="s">
        <v>927</v>
      </c>
      <c r="C494" s="17" t="s">
        <v>69</v>
      </c>
      <c r="D494" s="18" t="s">
        <v>161</v>
      </c>
      <c r="E494" s="19" t="s">
        <v>162</v>
      </c>
      <c r="F494" s="17">
        <v>26</v>
      </c>
      <c r="G494" s="17"/>
      <c r="H494" s="16"/>
      <c r="I494" s="16"/>
      <c r="J494" s="16"/>
      <c r="K494" s="16"/>
      <c r="L494" s="16"/>
      <c r="M494" s="21"/>
      <c r="N494" s="16"/>
      <c r="O494" s="16"/>
      <c r="P494" s="22">
        <v>7.0000000000000007E-2</v>
      </c>
      <c r="Q494" s="21">
        <v>0.13</v>
      </c>
      <c r="R494" s="16">
        <v>0.5</v>
      </c>
      <c r="S494" s="16"/>
      <c r="T494" s="35"/>
      <c r="U494" s="35">
        <v>5</v>
      </c>
      <c r="V494" s="117" t="s">
        <v>163</v>
      </c>
      <c r="W494" s="18">
        <f t="shared" si="25"/>
        <v>1.7333333333333334</v>
      </c>
      <c r="X494" s="25" t="s">
        <v>71</v>
      </c>
      <c r="Y494" s="26" t="s">
        <v>910</v>
      </c>
      <c r="Z494" s="38"/>
    </row>
    <row r="495" spans="1:26" ht="15.6" x14ac:dyDescent="0.3">
      <c r="A495" s="15" t="s">
        <v>928</v>
      </c>
      <c r="B495" s="93" t="s">
        <v>929</v>
      </c>
      <c r="C495" s="17" t="s">
        <v>69</v>
      </c>
      <c r="D495" s="18" t="s">
        <v>156</v>
      </c>
      <c r="E495" s="19" t="s">
        <v>157</v>
      </c>
      <c r="F495" s="17">
        <v>15</v>
      </c>
      <c r="G495" s="17"/>
      <c r="H495" s="16"/>
      <c r="I495" s="16"/>
      <c r="J495" s="16"/>
      <c r="K495" s="16"/>
      <c r="L495" s="16"/>
      <c r="M495" s="21"/>
      <c r="N495" s="16"/>
      <c r="O495" s="16"/>
      <c r="P495" s="22">
        <v>7.0000000000000007E-2</v>
      </c>
      <c r="Q495" s="31">
        <v>0.13</v>
      </c>
      <c r="R495" s="16">
        <v>0.5</v>
      </c>
      <c r="S495" s="16"/>
      <c r="T495" s="35"/>
      <c r="U495" s="35">
        <v>5</v>
      </c>
      <c r="V495" s="24" t="s">
        <v>163</v>
      </c>
      <c r="W495" s="18">
        <f t="shared" si="25"/>
        <v>1</v>
      </c>
      <c r="X495" s="25" t="s">
        <v>71</v>
      </c>
      <c r="Y495" s="26" t="s">
        <v>910</v>
      </c>
      <c r="Z495" s="27"/>
    </row>
    <row r="496" spans="1:26" ht="15.6" x14ac:dyDescent="0.3">
      <c r="A496" s="15" t="s">
        <v>930</v>
      </c>
      <c r="B496" s="16" t="s">
        <v>931</v>
      </c>
      <c r="C496" s="17" t="s">
        <v>69</v>
      </c>
      <c r="D496" s="18" t="s">
        <v>156</v>
      </c>
      <c r="E496" s="19" t="s">
        <v>157</v>
      </c>
      <c r="F496" s="17">
        <v>15</v>
      </c>
      <c r="G496" s="17"/>
      <c r="H496" s="16"/>
      <c r="I496" s="16"/>
      <c r="J496" s="16"/>
      <c r="K496" s="16"/>
      <c r="L496" s="16"/>
      <c r="M496" s="21"/>
      <c r="N496" s="16"/>
      <c r="O496" s="16"/>
      <c r="P496" s="16">
        <v>7.0000000000000007E-2</v>
      </c>
      <c r="Q496" s="31">
        <v>0.13</v>
      </c>
      <c r="R496" s="16">
        <v>0.5</v>
      </c>
      <c r="S496" s="16"/>
      <c r="T496" s="35"/>
      <c r="U496" s="35">
        <v>5</v>
      </c>
      <c r="V496" s="24" t="s">
        <v>163</v>
      </c>
      <c r="W496" s="18">
        <f t="shared" si="25"/>
        <v>1</v>
      </c>
      <c r="X496" s="25" t="s">
        <v>71</v>
      </c>
      <c r="Y496" s="26" t="s">
        <v>910</v>
      </c>
      <c r="Z496" s="38"/>
    </row>
    <row r="497" spans="1:26" ht="15.6" x14ac:dyDescent="0.3">
      <c r="A497" s="15" t="s">
        <v>932</v>
      </c>
      <c r="B497" s="16" t="s">
        <v>933</v>
      </c>
      <c r="C497" s="17" t="s">
        <v>69</v>
      </c>
      <c r="D497" s="18" t="s">
        <v>161</v>
      </c>
      <c r="E497" s="19" t="s">
        <v>162</v>
      </c>
      <c r="F497" s="17">
        <v>22</v>
      </c>
      <c r="G497" s="17"/>
      <c r="H497" s="16"/>
      <c r="I497" s="16"/>
      <c r="J497" s="16"/>
      <c r="K497" s="16"/>
      <c r="L497" s="16"/>
      <c r="M497" s="21"/>
      <c r="N497" s="16"/>
      <c r="O497" s="16"/>
      <c r="P497" s="22">
        <v>7.0000000000000007E-2</v>
      </c>
      <c r="Q497" s="21">
        <v>0.13</v>
      </c>
      <c r="R497" s="16">
        <v>0.5</v>
      </c>
      <c r="S497" s="16"/>
      <c r="T497" s="23"/>
      <c r="U497" s="23">
        <v>5</v>
      </c>
      <c r="V497" s="24" t="s">
        <v>163</v>
      </c>
      <c r="W497" s="18">
        <f t="shared" si="25"/>
        <v>1.4666666666666666</v>
      </c>
      <c r="X497" s="25" t="s">
        <v>71</v>
      </c>
      <c r="Y497" s="26" t="s">
        <v>910</v>
      </c>
      <c r="Z497" s="27"/>
    </row>
    <row r="498" spans="1:26" ht="15.6" x14ac:dyDescent="0.3">
      <c r="A498" s="15" t="s">
        <v>934</v>
      </c>
      <c r="B498" s="109" t="s">
        <v>935</v>
      </c>
      <c r="C498" s="17" t="s">
        <v>69</v>
      </c>
      <c r="D498" s="18" t="s">
        <v>70</v>
      </c>
      <c r="E498" s="19" t="s">
        <v>246</v>
      </c>
      <c r="F498" s="17">
        <v>109</v>
      </c>
      <c r="G498" s="17"/>
      <c r="H498" s="16"/>
      <c r="I498" s="16"/>
      <c r="J498" s="16"/>
      <c r="K498" s="16"/>
      <c r="L498" s="16"/>
      <c r="M498" s="21"/>
      <c r="N498" s="16"/>
      <c r="O498" s="16"/>
      <c r="P498" s="22">
        <v>7.0000000000000007E-2</v>
      </c>
      <c r="Q498" s="31">
        <v>0.13</v>
      </c>
      <c r="R498" s="16">
        <v>0.5</v>
      </c>
      <c r="S498" s="16"/>
      <c r="T498" s="35"/>
      <c r="U498" s="35">
        <v>5</v>
      </c>
      <c r="V498" s="24" t="s">
        <v>163</v>
      </c>
      <c r="W498" s="18">
        <f t="shared" si="25"/>
        <v>7.2666666666666666</v>
      </c>
      <c r="X498" s="25" t="s">
        <v>71</v>
      </c>
      <c r="Y498" s="26" t="s">
        <v>910</v>
      </c>
      <c r="Z498" s="38"/>
    </row>
    <row r="499" spans="1:26" ht="15.6" x14ac:dyDescent="0.3">
      <c r="A499" s="15" t="s">
        <v>936</v>
      </c>
      <c r="B499" s="16" t="s">
        <v>937</v>
      </c>
      <c r="C499" s="17" t="s">
        <v>7</v>
      </c>
      <c r="D499" s="18" t="s">
        <v>60</v>
      </c>
      <c r="E499" s="19"/>
      <c r="F499" s="17">
        <v>24</v>
      </c>
      <c r="G499" s="17"/>
      <c r="H499" s="16"/>
      <c r="I499" s="16"/>
      <c r="J499" s="16"/>
      <c r="K499" s="16"/>
      <c r="L499" s="16"/>
      <c r="M499" s="21"/>
      <c r="N499" s="16"/>
      <c r="O499" s="16"/>
      <c r="P499" s="22">
        <v>7.0000000000000007E-2</v>
      </c>
      <c r="Q499" s="21">
        <v>0.53</v>
      </c>
      <c r="R499" s="16">
        <v>0.53</v>
      </c>
      <c r="S499" s="16"/>
      <c r="T499" s="23"/>
      <c r="U499" s="23">
        <v>5</v>
      </c>
      <c r="V499" s="24" t="s">
        <v>938</v>
      </c>
      <c r="W499" s="18">
        <v>1</v>
      </c>
      <c r="X499" s="25" t="s">
        <v>71</v>
      </c>
      <c r="Y499" s="26" t="s">
        <v>915</v>
      </c>
      <c r="Z499" s="38"/>
    </row>
    <row r="500" spans="1:26" ht="15.6" x14ac:dyDescent="0.3">
      <c r="A500" s="50" t="s">
        <v>939</v>
      </c>
      <c r="B500" s="31" t="s">
        <v>940</v>
      </c>
      <c r="C500" s="24" t="s">
        <v>69</v>
      </c>
      <c r="D500" s="18" t="s">
        <v>161</v>
      </c>
      <c r="E500" s="19" t="s">
        <v>162</v>
      </c>
      <c r="F500" s="24">
        <v>28</v>
      </c>
      <c r="G500" s="17"/>
      <c r="H500" s="31"/>
      <c r="I500" s="31"/>
      <c r="J500" s="31"/>
      <c r="K500" s="31"/>
      <c r="L500" s="31"/>
      <c r="M500" s="21"/>
      <c r="N500" s="16"/>
      <c r="O500" s="31"/>
      <c r="P500" s="16">
        <v>7.0000000000000007E-2</v>
      </c>
      <c r="Q500" s="16">
        <v>0.13</v>
      </c>
      <c r="R500" s="31">
        <v>0.5</v>
      </c>
      <c r="S500" s="16"/>
      <c r="T500" s="35"/>
      <c r="U500" s="35">
        <v>5</v>
      </c>
      <c r="V500" s="24" t="s">
        <v>163</v>
      </c>
      <c r="W500" s="18">
        <f t="shared" ref="W500:W532" si="26">F500/15</f>
        <v>1.8666666666666667</v>
      </c>
      <c r="X500" s="25" t="s">
        <v>71</v>
      </c>
      <c r="Y500" s="32" t="s">
        <v>910</v>
      </c>
      <c r="Z500" s="33"/>
    </row>
    <row r="501" spans="1:26" ht="15.6" x14ac:dyDescent="0.3">
      <c r="A501" s="118" t="s">
        <v>941</v>
      </c>
      <c r="B501" s="16" t="s">
        <v>942</v>
      </c>
      <c r="C501" s="17" t="s">
        <v>69</v>
      </c>
      <c r="D501" s="18" t="s">
        <v>156</v>
      </c>
      <c r="E501" s="19" t="s">
        <v>157</v>
      </c>
      <c r="F501" s="17">
        <v>21</v>
      </c>
      <c r="G501" s="17"/>
      <c r="H501" s="16"/>
      <c r="I501" s="16"/>
      <c r="J501" s="16"/>
      <c r="K501" s="16"/>
      <c r="L501" s="16"/>
      <c r="M501" s="21"/>
      <c r="N501" s="16"/>
      <c r="O501" s="16"/>
      <c r="P501" s="22">
        <v>7.0000000000000007E-2</v>
      </c>
      <c r="Q501" s="31">
        <v>0.13</v>
      </c>
      <c r="R501" s="16">
        <v>0.5</v>
      </c>
      <c r="S501" s="16"/>
      <c r="T501" s="23"/>
      <c r="U501" s="23">
        <v>5</v>
      </c>
      <c r="V501" s="24" t="s">
        <v>163</v>
      </c>
      <c r="W501" s="18">
        <f t="shared" si="26"/>
        <v>1.4</v>
      </c>
      <c r="X501" s="25" t="s">
        <v>71</v>
      </c>
      <c r="Y501" s="26" t="s">
        <v>910</v>
      </c>
      <c r="Z501" s="27"/>
    </row>
    <row r="502" spans="1:26" ht="15.6" x14ac:dyDescent="0.3">
      <c r="A502" s="15" t="s">
        <v>943</v>
      </c>
      <c r="B502" s="16" t="s">
        <v>944</v>
      </c>
      <c r="C502" s="17" t="s">
        <v>69</v>
      </c>
      <c r="D502" s="18" t="s">
        <v>156</v>
      </c>
      <c r="E502" s="19" t="s">
        <v>157</v>
      </c>
      <c r="F502" s="17">
        <v>15</v>
      </c>
      <c r="G502" s="17"/>
      <c r="H502" s="16"/>
      <c r="I502" s="16"/>
      <c r="J502" s="16"/>
      <c r="K502" s="16"/>
      <c r="L502" s="16"/>
      <c r="M502" s="21"/>
      <c r="N502" s="16"/>
      <c r="O502" s="16"/>
      <c r="P502" s="16">
        <v>7.0000000000000007E-2</v>
      </c>
      <c r="Q502" s="31">
        <v>0.13</v>
      </c>
      <c r="R502" s="16">
        <v>0.5</v>
      </c>
      <c r="S502" s="16"/>
      <c r="T502" s="35"/>
      <c r="U502" s="35">
        <v>5</v>
      </c>
      <c r="V502" s="24" t="s">
        <v>163</v>
      </c>
      <c r="W502" s="18">
        <f t="shared" si="26"/>
        <v>1</v>
      </c>
      <c r="X502" s="25" t="s">
        <v>71</v>
      </c>
      <c r="Y502" s="26" t="s">
        <v>910</v>
      </c>
      <c r="Z502" s="38"/>
    </row>
    <row r="503" spans="1:26" ht="15.6" x14ac:dyDescent="0.3">
      <c r="A503" s="50" t="s">
        <v>945</v>
      </c>
      <c r="B503" s="119" t="s">
        <v>946</v>
      </c>
      <c r="C503" s="17" t="s">
        <v>69</v>
      </c>
      <c r="D503" s="18" t="s">
        <v>161</v>
      </c>
      <c r="E503" s="19" t="s">
        <v>162</v>
      </c>
      <c r="F503" s="17">
        <v>21</v>
      </c>
      <c r="G503" s="17"/>
      <c r="H503" s="16"/>
      <c r="I503" s="16"/>
      <c r="J503" s="16"/>
      <c r="K503" s="16"/>
      <c r="L503" s="16"/>
      <c r="M503" s="21"/>
      <c r="N503" s="16"/>
      <c r="O503" s="16"/>
      <c r="P503" s="22">
        <v>7.0000000000000007E-2</v>
      </c>
      <c r="Q503" s="21">
        <v>0.13</v>
      </c>
      <c r="R503" s="16">
        <v>0.5</v>
      </c>
      <c r="S503" s="16"/>
      <c r="T503" s="35"/>
      <c r="U503" s="120">
        <v>5</v>
      </c>
      <c r="V503" s="117" t="s">
        <v>163</v>
      </c>
      <c r="W503" s="18">
        <f t="shared" si="26"/>
        <v>1.4</v>
      </c>
      <c r="X503" s="25" t="s">
        <v>71</v>
      </c>
      <c r="Y503" s="26" t="s">
        <v>910</v>
      </c>
      <c r="Z503" s="38"/>
    </row>
    <row r="504" spans="1:26" ht="27.6" x14ac:dyDescent="0.3">
      <c r="A504" s="15" t="s">
        <v>947</v>
      </c>
      <c r="B504" s="121" t="s">
        <v>948</v>
      </c>
      <c r="C504" s="56" t="s">
        <v>69</v>
      </c>
      <c r="D504" s="18" t="s">
        <v>161</v>
      </c>
      <c r="E504" s="19" t="s">
        <v>162</v>
      </c>
      <c r="F504" s="17">
        <v>22</v>
      </c>
      <c r="G504" s="17"/>
      <c r="H504" s="16"/>
      <c r="I504" s="16"/>
      <c r="J504" s="16"/>
      <c r="K504" s="16"/>
      <c r="L504" s="16"/>
      <c r="M504" s="21"/>
      <c r="N504" s="16"/>
      <c r="O504" s="16"/>
      <c r="P504" s="22">
        <v>7.0000000000000007E-2</v>
      </c>
      <c r="Q504" s="21">
        <v>0.13</v>
      </c>
      <c r="R504" s="16">
        <v>0.5</v>
      </c>
      <c r="S504" s="16"/>
      <c r="T504" s="35"/>
      <c r="U504" s="35">
        <v>5</v>
      </c>
      <c r="V504" s="117" t="s">
        <v>163</v>
      </c>
      <c r="W504" s="18">
        <f t="shared" si="26"/>
        <v>1.4666666666666666</v>
      </c>
      <c r="X504" s="25" t="s">
        <v>71</v>
      </c>
      <c r="Y504" s="26" t="s">
        <v>910</v>
      </c>
      <c r="Z504" s="38"/>
    </row>
    <row r="505" spans="1:26" ht="15.6" x14ac:dyDescent="0.3">
      <c r="A505" s="15" t="s">
        <v>949</v>
      </c>
      <c r="B505" s="119" t="s">
        <v>950</v>
      </c>
      <c r="C505" s="17" t="s">
        <v>69</v>
      </c>
      <c r="D505" s="18" t="s">
        <v>161</v>
      </c>
      <c r="E505" s="19" t="s">
        <v>162</v>
      </c>
      <c r="F505" s="17">
        <v>39</v>
      </c>
      <c r="G505" s="17"/>
      <c r="H505" s="16"/>
      <c r="I505" s="16"/>
      <c r="J505" s="16"/>
      <c r="K505" s="16"/>
      <c r="L505" s="16"/>
      <c r="M505" s="21"/>
      <c r="N505" s="16"/>
      <c r="O505" s="16"/>
      <c r="P505" s="22">
        <v>7.0000000000000007E-2</v>
      </c>
      <c r="Q505" s="21">
        <v>0.13</v>
      </c>
      <c r="R505" s="16">
        <v>0.5</v>
      </c>
      <c r="S505" s="16"/>
      <c r="T505" s="35"/>
      <c r="U505" s="35">
        <v>5</v>
      </c>
      <c r="V505" s="117" t="s">
        <v>163</v>
      </c>
      <c r="W505" s="18">
        <f t="shared" si="26"/>
        <v>2.6</v>
      </c>
      <c r="X505" s="25" t="s">
        <v>71</v>
      </c>
      <c r="Y505" s="26" t="s">
        <v>910</v>
      </c>
      <c r="Z505" s="38"/>
    </row>
    <row r="506" spans="1:26" ht="15.6" x14ac:dyDescent="0.3">
      <c r="A506" s="15" t="s">
        <v>951</v>
      </c>
      <c r="B506" s="16" t="s">
        <v>952</v>
      </c>
      <c r="C506" s="17" t="s">
        <v>69</v>
      </c>
      <c r="D506" s="18" t="s">
        <v>161</v>
      </c>
      <c r="E506" s="19" t="s">
        <v>162</v>
      </c>
      <c r="F506" s="17">
        <v>30</v>
      </c>
      <c r="G506" s="17"/>
      <c r="H506" s="16"/>
      <c r="I506" s="16"/>
      <c r="J506" s="16"/>
      <c r="K506" s="16"/>
      <c r="L506" s="16"/>
      <c r="M506" s="21"/>
      <c r="N506" s="16"/>
      <c r="O506" s="16"/>
      <c r="P506" s="22">
        <v>7.0000000000000007E-2</v>
      </c>
      <c r="Q506" s="31">
        <v>0.13</v>
      </c>
      <c r="R506" s="31">
        <v>0.5</v>
      </c>
      <c r="S506" s="16"/>
      <c r="T506" s="23"/>
      <c r="U506" s="23">
        <v>5</v>
      </c>
      <c r="V506" s="24" t="s">
        <v>163</v>
      </c>
      <c r="W506" s="18">
        <f t="shared" si="26"/>
        <v>2</v>
      </c>
      <c r="X506" s="25" t="s">
        <v>71</v>
      </c>
      <c r="Y506" s="26" t="s">
        <v>910</v>
      </c>
      <c r="Z506" s="27"/>
    </row>
    <row r="507" spans="1:26" ht="15.6" x14ac:dyDescent="0.3">
      <c r="A507" s="50" t="s">
        <v>953</v>
      </c>
      <c r="B507" s="31" t="s">
        <v>954</v>
      </c>
      <c r="C507" s="24" t="s">
        <v>69</v>
      </c>
      <c r="D507" s="18" t="s">
        <v>161</v>
      </c>
      <c r="E507" s="19" t="s">
        <v>162</v>
      </c>
      <c r="F507" s="24">
        <v>29</v>
      </c>
      <c r="G507" s="17"/>
      <c r="H507" s="31"/>
      <c r="I507" s="31"/>
      <c r="J507" s="31"/>
      <c r="K507" s="31"/>
      <c r="L507" s="31"/>
      <c r="M507" s="21"/>
      <c r="N507" s="16"/>
      <c r="O507" s="31"/>
      <c r="P507" s="16">
        <v>7.0000000000000007E-2</v>
      </c>
      <c r="Q507" s="16">
        <v>0.13</v>
      </c>
      <c r="R507" s="31">
        <v>0.5</v>
      </c>
      <c r="S507" s="16"/>
      <c r="T507" s="35"/>
      <c r="U507" s="35">
        <v>5</v>
      </c>
      <c r="V507" s="24" t="s">
        <v>163</v>
      </c>
      <c r="W507" s="18">
        <f t="shared" si="26"/>
        <v>1.9333333333333333</v>
      </c>
      <c r="X507" s="25" t="s">
        <v>71</v>
      </c>
      <c r="Y507" s="32" t="s">
        <v>910</v>
      </c>
      <c r="Z507" s="33"/>
    </row>
    <row r="508" spans="1:26" ht="15.6" x14ac:dyDescent="0.3">
      <c r="A508" s="50" t="s">
        <v>955</v>
      </c>
      <c r="B508" s="31" t="s">
        <v>956</v>
      </c>
      <c r="C508" s="24" t="s">
        <v>69</v>
      </c>
      <c r="D508" s="18" t="s">
        <v>660</v>
      </c>
      <c r="E508" s="19" t="s">
        <v>661</v>
      </c>
      <c r="F508" s="115">
        <v>50</v>
      </c>
      <c r="G508" s="24"/>
      <c r="H508" s="31"/>
      <c r="I508" s="31"/>
      <c r="J508" s="31"/>
      <c r="K508" s="31"/>
      <c r="L508" s="16"/>
      <c r="M508" s="21"/>
      <c r="N508" s="16"/>
      <c r="O508" s="31"/>
      <c r="P508" s="16">
        <v>7.0000000000000007E-2</v>
      </c>
      <c r="Q508" s="31">
        <v>0.13</v>
      </c>
      <c r="R508" s="34">
        <v>0.5</v>
      </c>
      <c r="S508" s="16"/>
      <c r="T508" s="35"/>
      <c r="U508" s="35">
        <v>5</v>
      </c>
      <c r="V508" s="24" t="s">
        <v>163</v>
      </c>
      <c r="W508" s="18">
        <f t="shared" si="26"/>
        <v>3.3333333333333335</v>
      </c>
      <c r="X508" s="25" t="s">
        <v>71</v>
      </c>
      <c r="Y508" s="68" t="s">
        <v>957</v>
      </c>
      <c r="Z508" s="27"/>
    </row>
    <row r="509" spans="1:26" ht="15.6" x14ac:dyDescent="0.3">
      <c r="A509" s="15" t="s">
        <v>958</v>
      </c>
      <c r="B509" s="16" t="s">
        <v>959</v>
      </c>
      <c r="C509" s="17" t="s">
        <v>69</v>
      </c>
      <c r="D509" s="18" t="s">
        <v>161</v>
      </c>
      <c r="E509" s="19" t="s">
        <v>162</v>
      </c>
      <c r="F509" s="17">
        <v>17</v>
      </c>
      <c r="G509" s="17"/>
      <c r="H509" s="16"/>
      <c r="I509" s="16"/>
      <c r="J509" s="16"/>
      <c r="K509" s="16"/>
      <c r="L509" s="16"/>
      <c r="M509" s="21"/>
      <c r="N509" s="16"/>
      <c r="O509" s="16"/>
      <c r="P509" s="22">
        <v>7.0000000000000007E-2</v>
      </c>
      <c r="Q509" s="16">
        <v>0.13</v>
      </c>
      <c r="R509" s="31">
        <v>0.5</v>
      </c>
      <c r="S509" s="16"/>
      <c r="T509" s="23"/>
      <c r="U509" s="23">
        <v>5</v>
      </c>
      <c r="V509" s="117" t="s">
        <v>163</v>
      </c>
      <c r="W509" s="18">
        <f t="shared" si="26"/>
        <v>1.1333333333333333</v>
      </c>
      <c r="X509" s="25" t="s">
        <v>71</v>
      </c>
      <c r="Y509" s="26" t="s">
        <v>910</v>
      </c>
      <c r="Z509" s="27"/>
    </row>
    <row r="510" spans="1:26" ht="41.4" x14ac:dyDescent="0.3">
      <c r="A510" s="50" t="s">
        <v>960</v>
      </c>
      <c r="B510" s="67" t="s">
        <v>961</v>
      </c>
      <c r="C510" s="24" t="s">
        <v>69</v>
      </c>
      <c r="D510" s="18" t="s">
        <v>70</v>
      </c>
      <c r="E510" s="19" t="s">
        <v>246</v>
      </c>
      <c r="F510" s="24">
        <v>99</v>
      </c>
      <c r="G510" s="24"/>
      <c r="H510" s="31"/>
      <c r="I510" s="31"/>
      <c r="J510" s="31"/>
      <c r="K510" s="16"/>
      <c r="L510" s="31"/>
      <c r="M510" s="21"/>
      <c r="N510" s="16"/>
      <c r="O510" s="31"/>
      <c r="P510" s="22">
        <v>7.0000000000000007E-2</v>
      </c>
      <c r="Q510" s="31">
        <v>0.13</v>
      </c>
      <c r="R510" s="31">
        <v>0.5</v>
      </c>
      <c r="S510" s="16"/>
      <c r="T510" s="35"/>
      <c r="U510" s="35">
        <v>5</v>
      </c>
      <c r="V510" s="24" t="s">
        <v>163</v>
      </c>
      <c r="W510" s="18">
        <f t="shared" si="26"/>
        <v>6.6</v>
      </c>
      <c r="X510" s="25" t="s">
        <v>71</v>
      </c>
      <c r="Y510" s="122" t="s">
        <v>962</v>
      </c>
      <c r="Z510" s="27"/>
    </row>
    <row r="511" spans="1:26" ht="15.6" x14ac:dyDescent="0.3">
      <c r="A511" s="50" t="s">
        <v>963</v>
      </c>
      <c r="B511" s="31" t="s">
        <v>964</v>
      </c>
      <c r="C511" s="24" t="s">
        <v>69</v>
      </c>
      <c r="D511" s="18" t="s">
        <v>660</v>
      </c>
      <c r="E511" s="19" t="s">
        <v>661</v>
      </c>
      <c r="F511" s="115">
        <v>60</v>
      </c>
      <c r="G511" s="24"/>
      <c r="H511" s="31"/>
      <c r="I511" s="31"/>
      <c r="J511" s="31"/>
      <c r="K511" s="31"/>
      <c r="L511" s="16"/>
      <c r="M511" s="21"/>
      <c r="N511" s="16"/>
      <c r="O511" s="31"/>
      <c r="P511" s="16">
        <v>7.0000000000000007E-2</v>
      </c>
      <c r="Q511" s="31">
        <v>0.13</v>
      </c>
      <c r="R511" s="34">
        <v>0.5</v>
      </c>
      <c r="S511" s="16"/>
      <c r="T511" s="35"/>
      <c r="U511" s="35">
        <v>5</v>
      </c>
      <c r="V511" s="24" t="s">
        <v>163</v>
      </c>
      <c r="W511" s="18">
        <f t="shared" si="26"/>
        <v>4</v>
      </c>
      <c r="X511" s="25" t="s">
        <v>71</v>
      </c>
      <c r="Y511" s="55" t="s">
        <v>915</v>
      </c>
      <c r="Z511" s="27"/>
    </row>
    <row r="512" spans="1:26" ht="15.6" x14ac:dyDescent="0.3">
      <c r="A512" s="15" t="s">
        <v>965</v>
      </c>
      <c r="B512" s="16" t="s">
        <v>966</v>
      </c>
      <c r="C512" s="17" t="s">
        <v>69</v>
      </c>
      <c r="D512" s="19" t="s">
        <v>156</v>
      </c>
      <c r="E512" s="19" t="s">
        <v>157</v>
      </c>
      <c r="F512" s="17">
        <v>34</v>
      </c>
      <c r="G512" s="17"/>
      <c r="H512" s="16"/>
      <c r="I512" s="16"/>
      <c r="J512" s="16"/>
      <c r="K512" s="16"/>
      <c r="L512" s="16"/>
      <c r="M512" s="21"/>
      <c r="N512" s="16"/>
      <c r="O512" s="16"/>
      <c r="P512" s="22">
        <v>7.0000000000000007E-2</v>
      </c>
      <c r="Q512" s="21">
        <v>0.13</v>
      </c>
      <c r="R512" s="16">
        <v>0.5</v>
      </c>
      <c r="S512" s="16"/>
      <c r="T512" s="35"/>
      <c r="U512" s="123">
        <v>5</v>
      </c>
      <c r="V512" s="24" t="s">
        <v>163</v>
      </c>
      <c r="W512" s="18">
        <f t="shared" si="26"/>
        <v>2.2666666666666666</v>
      </c>
      <c r="X512" s="25" t="s">
        <v>71</v>
      </c>
      <c r="Y512" s="26" t="s">
        <v>910</v>
      </c>
      <c r="Z512" s="27"/>
    </row>
    <row r="513" spans="1:26" ht="15.6" x14ac:dyDescent="0.3">
      <c r="A513" s="15" t="s">
        <v>967</v>
      </c>
      <c r="B513" s="16" t="s">
        <v>968</v>
      </c>
      <c r="C513" s="17" t="s">
        <v>69</v>
      </c>
      <c r="D513" s="18" t="s">
        <v>161</v>
      </c>
      <c r="E513" s="19" t="s">
        <v>162</v>
      </c>
      <c r="F513" s="17">
        <v>30</v>
      </c>
      <c r="G513" s="17"/>
      <c r="H513" s="16"/>
      <c r="I513" s="16"/>
      <c r="J513" s="16"/>
      <c r="K513" s="16"/>
      <c r="L513" s="16"/>
      <c r="M513" s="21"/>
      <c r="N513" s="16"/>
      <c r="O513" s="16"/>
      <c r="P513" s="22">
        <v>7.0000000000000007E-2</v>
      </c>
      <c r="Q513" s="16">
        <v>0.13</v>
      </c>
      <c r="R513" s="31">
        <v>0.5</v>
      </c>
      <c r="S513" s="16"/>
      <c r="T513" s="23"/>
      <c r="U513" s="23">
        <v>5</v>
      </c>
      <c r="V513" s="117" t="s">
        <v>163</v>
      </c>
      <c r="W513" s="18">
        <f t="shared" si="26"/>
        <v>2</v>
      </c>
      <c r="X513" s="25" t="s">
        <v>71</v>
      </c>
      <c r="Y513" s="26" t="s">
        <v>910</v>
      </c>
      <c r="Z513" s="27"/>
    </row>
    <row r="514" spans="1:26" ht="15.6" x14ac:dyDescent="0.3">
      <c r="A514" s="15" t="s">
        <v>969</v>
      </c>
      <c r="B514" s="16" t="s">
        <v>970</v>
      </c>
      <c r="C514" s="17" t="s">
        <v>69</v>
      </c>
      <c r="D514" s="18" t="s">
        <v>156</v>
      </c>
      <c r="E514" s="19" t="s">
        <v>157</v>
      </c>
      <c r="F514" s="17">
        <v>45</v>
      </c>
      <c r="G514" s="17"/>
      <c r="H514" s="16"/>
      <c r="I514" s="16"/>
      <c r="J514" s="16"/>
      <c r="K514" s="16"/>
      <c r="L514" s="16"/>
      <c r="M514" s="21"/>
      <c r="N514" s="16"/>
      <c r="O514" s="16"/>
      <c r="P514" s="22">
        <v>7.0000000000000007E-2</v>
      </c>
      <c r="Q514" s="31">
        <v>0.13</v>
      </c>
      <c r="R514" s="16">
        <v>0.5</v>
      </c>
      <c r="S514" s="16"/>
      <c r="T514" s="23"/>
      <c r="U514" s="23">
        <v>5</v>
      </c>
      <c r="V514" s="24" t="s">
        <v>163</v>
      </c>
      <c r="W514" s="18">
        <f t="shared" si="26"/>
        <v>3</v>
      </c>
      <c r="X514" s="25" t="s">
        <v>71</v>
      </c>
      <c r="Y514" s="26" t="s">
        <v>910</v>
      </c>
      <c r="Z514" s="27"/>
    </row>
    <row r="515" spans="1:26" ht="15.6" x14ac:dyDescent="0.3">
      <c r="A515" s="15" t="s">
        <v>971</v>
      </c>
      <c r="B515" s="109" t="s">
        <v>972</v>
      </c>
      <c r="C515" s="17" t="s">
        <v>69</v>
      </c>
      <c r="D515" s="18" t="s">
        <v>156</v>
      </c>
      <c r="E515" s="19" t="s">
        <v>157</v>
      </c>
      <c r="F515" s="17">
        <v>15</v>
      </c>
      <c r="G515" s="17"/>
      <c r="H515" s="16"/>
      <c r="I515" s="16"/>
      <c r="J515" s="16"/>
      <c r="K515" s="16"/>
      <c r="L515" s="16"/>
      <c r="M515" s="21"/>
      <c r="N515" s="16"/>
      <c r="O515" s="16"/>
      <c r="P515" s="22">
        <v>7.0000000000000007E-2</v>
      </c>
      <c r="Q515" s="31">
        <v>0.13</v>
      </c>
      <c r="R515" s="16">
        <v>0.5</v>
      </c>
      <c r="S515" s="16"/>
      <c r="T515" s="23"/>
      <c r="U515" s="23">
        <v>5</v>
      </c>
      <c r="V515" s="24" t="s">
        <v>163</v>
      </c>
      <c r="W515" s="18">
        <f t="shared" si="26"/>
        <v>1</v>
      </c>
      <c r="X515" s="25" t="s">
        <v>71</v>
      </c>
      <c r="Y515" s="26" t="s">
        <v>910</v>
      </c>
      <c r="Z515" s="27"/>
    </row>
    <row r="516" spans="1:26" ht="15.6" x14ac:dyDescent="0.3">
      <c r="A516" s="15" t="s">
        <v>973</v>
      </c>
      <c r="B516" s="16" t="s">
        <v>974</v>
      </c>
      <c r="C516" s="17" t="s">
        <v>69</v>
      </c>
      <c r="D516" s="18" t="s">
        <v>660</v>
      </c>
      <c r="E516" s="19" t="s">
        <v>661</v>
      </c>
      <c r="F516" s="112">
        <v>30</v>
      </c>
      <c r="G516" s="17"/>
      <c r="H516" s="16"/>
      <c r="I516" s="16"/>
      <c r="J516" s="16"/>
      <c r="K516" s="16"/>
      <c r="L516" s="16"/>
      <c r="M516" s="21"/>
      <c r="N516" s="16"/>
      <c r="O516" s="16"/>
      <c r="P516" s="22">
        <v>7.0000000000000007E-2</v>
      </c>
      <c r="Q516" s="16">
        <v>0.13</v>
      </c>
      <c r="R516" s="16">
        <v>0.5</v>
      </c>
      <c r="S516" s="16"/>
      <c r="T516" s="23"/>
      <c r="U516" s="23">
        <v>5</v>
      </c>
      <c r="V516" s="24" t="s">
        <v>163</v>
      </c>
      <c r="W516" s="18">
        <f t="shared" si="26"/>
        <v>2</v>
      </c>
      <c r="X516" s="25" t="s">
        <v>71</v>
      </c>
      <c r="Y516" s="26" t="s">
        <v>975</v>
      </c>
      <c r="Z516" s="38"/>
    </row>
    <row r="517" spans="1:26" ht="15.6" x14ac:dyDescent="0.3">
      <c r="A517" s="15" t="s">
        <v>976</v>
      </c>
      <c r="B517" s="119" t="s">
        <v>977</v>
      </c>
      <c r="C517" s="17" t="s">
        <v>69</v>
      </c>
      <c r="D517" s="18" t="s">
        <v>161</v>
      </c>
      <c r="E517" s="19" t="s">
        <v>162</v>
      </c>
      <c r="F517" s="17">
        <v>23</v>
      </c>
      <c r="G517" s="17"/>
      <c r="H517" s="16"/>
      <c r="I517" s="16"/>
      <c r="J517" s="16"/>
      <c r="K517" s="16"/>
      <c r="L517" s="16"/>
      <c r="M517" s="21"/>
      <c r="N517" s="16"/>
      <c r="O517" s="16"/>
      <c r="P517" s="22">
        <v>7.0000000000000007E-2</v>
      </c>
      <c r="Q517" s="21">
        <v>0.13</v>
      </c>
      <c r="R517" s="16">
        <v>0.5</v>
      </c>
      <c r="S517" s="16"/>
      <c r="T517" s="35"/>
      <c r="U517" s="120">
        <v>5</v>
      </c>
      <c r="V517" s="117" t="s">
        <v>163</v>
      </c>
      <c r="W517" s="18">
        <f t="shared" si="26"/>
        <v>1.5333333333333334</v>
      </c>
      <c r="X517" s="25" t="s">
        <v>71</v>
      </c>
      <c r="Y517" s="26" t="s">
        <v>910</v>
      </c>
      <c r="Z517" s="38"/>
    </row>
    <row r="518" spans="1:26" ht="36.6" x14ac:dyDescent="0.3">
      <c r="A518" s="15" t="s">
        <v>978</v>
      </c>
      <c r="B518" s="109" t="s">
        <v>979</v>
      </c>
      <c r="C518" s="17" t="s">
        <v>69</v>
      </c>
      <c r="D518" s="18" t="s">
        <v>161</v>
      </c>
      <c r="E518" s="19" t="s">
        <v>162</v>
      </c>
      <c r="F518" s="17">
        <v>21</v>
      </c>
      <c r="G518" s="17"/>
      <c r="H518" s="16"/>
      <c r="I518" s="16"/>
      <c r="J518" s="16"/>
      <c r="K518" s="16"/>
      <c r="L518" s="16"/>
      <c r="M518" s="21"/>
      <c r="N518" s="16"/>
      <c r="O518" s="16"/>
      <c r="P518" s="22">
        <v>7.0000000000000007E-2</v>
      </c>
      <c r="Q518" s="21">
        <v>0.13</v>
      </c>
      <c r="R518" s="16">
        <v>0.5</v>
      </c>
      <c r="S518" s="16"/>
      <c r="T518" s="23"/>
      <c r="U518" s="23">
        <v>5</v>
      </c>
      <c r="V518" s="24" t="s">
        <v>163</v>
      </c>
      <c r="W518" s="18">
        <f t="shared" si="26"/>
        <v>1.4</v>
      </c>
      <c r="X518" s="25" t="s">
        <v>71</v>
      </c>
      <c r="Y518" s="82" t="s">
        <v>962</v>
      </c>
      <c r="Z518" s="27"/>
    </row>
    <row r="519" spans="1:26" ht="31.2" x14ac:dyDescent="0.3">
      <c r="A519" s="50" t="s">
        <v>980</v>
      </c>
      <c r="B519" s="67" t="s">
        <v>981</v>
      </c>
      <c r="C519" s="24" t="s">
        <v>69</v>
      </c>
      <c r="D519" s="18" t="s">
        <v>70</v>
      </c>
      <c r="E519" s="19" t="s">
        <v>246</v>
      </c>
      <c r="F519" s="24">
        <v>60</v>
      </c>
      <c r="G519" s="24"/>
      <c r="H519" s="31"/>
      <c r="I519" s="31"/>
      <c r="J519" s="31"/>
      <c r="K519" s="16"/>
      <c r="L519" s="31"/>
      <c r="M519" s="21"/>
      <c r="N519" s="16"/>
      <c r="O519" s="31"/>
      <c r="P519" s="22">
        <v>7.0000000000000007E-2</v>
      </c>
      <c r="Q519" s="31">
        <v>0.13</v>
      </c>
      <c r="R519" s="31">
        <v>0.5</v>
      </c>
      <c r="S519" s="16"/>
      <c r="T519" s="35"/>
      <c r="U519" s="35">
        <v>5</v>
      </c>
      <c r="V519" s="24" t="s">
        <v>163</v>
      </c>
      <c r="W519" s="18">
        <f t="shared" si="26"/>
        <v>4</v>
      </c>
      <c r="X519" s="25" t="s">
        <v>71</v>
      </c>
      <c r="Y519" s="77" t="s">
        <v>975</v>
      </c>
      <c r="Z519" s="27"/>
    </row>
    <row r="520" spans="1:26" ht="15.6" x14ac:dyDescent="0.3">
      <c r="A520" s="15" t="s">
        <v>982</v>
      </c>
      <c r="B520" s="16" t="s">
        <v>983</v>
      </c>
      <c r="C520" s="17" t="s">
        <v>69</v>
      </c>
      <c r="D520" s="18" t="s">
        <v>660</v>
      </c>
      <c r="E520" s="19" t="s">
        <v>661</v>
      </c>
      <c r="F520" s="112">
        <v>60</v>
      </c>
      <c r="G520" s="17"/>
      <c r="H520" s="16"/>
      <c r="I520" s="16"/>
      <c r="J520" s="16"/>
      <c r="K520" s="16"/>
      <c r="L520" s="16"/>
      <c r="M520" s="21"/>
      <c r="N520" s="16"/>
      <c r="O520" s="16"/>
      <c r="P520" s="22">
        <v>7.0000000000000007E-2</v>
      </c>
      <c r="Q520" s="16">
        <v>0.13</v>
      </c>
      <c r="R520" s="16">
        <v>0.5</v>
      </c>
      <c r="S520" s="16"/>
      <c r="T520" s="23"/>
      <c r="U520" s="23">
        <v>5</v>
      </c>
      <c r="V520" s="24" t="s">
        <v>163</v>
      </c>
      <c r="W520" s="18">
        <f t="shared" si="26"/>
        <v>4</v>
      </c>
      <c r="X520" s="29" t="s">
        <v>71</v>
      </c>
      <c r="Y520" s="26" t="s">
        <v>915</v>
      </c>
      <c r="Z520" s="38"/>
    </row>
    <row r="521" spans="1:26" ht="15.6" x14ac:dyDescent="0.3">
      <c r="A521" s="15" t="s">
        <v>984</v>
      </c>
      <c r="B521" s="16" t="s">
        <v>985</v>
      </c>
      <c r="C521" s="17" t="s">
        <v>69</v>
      </c>
      <c r="D521" s="18" t="s">
        <v>660</v>
      </c>
      <c r="E521" s="19" t="s">
        <v>661</v>
      </c>
      <c r="F521" s="112">
        <v>60</v>
      </c>
      <c r="G521" s="17"/>
      <c r="H521" s="16"/>
      <c r="I521" s="16"/>
      <c r="J521" s="16"/>
      <c r="K521" s="16"/>
      <c r="L521" s="16"/>
      <c r="M521" s="21"/>
      <c r="N521" s="16"/>
      <c r="O521" s="16"/>
      <c r="P521" s="22">
        <v>7.0000000000000007E-2</v>
      </c>
      <c r="Q521" s="16">
        <v>0.13</v>
      </c>
      <c r="R521" s="16">
        <v>0.5</v>
      </c>
      <c r="S521" s="16"/>
      <c r="T521" s="23"/>
      <c r="U521" s="23">
        <v>5</v>
      </c>
      <c r="V521" s="24" t="s">
        <v>163</v>
      </c>
      <c r="W521" s="18">
        <f t="shared" si="26"/>
        <v>4</v>
      </c>
      <c r="X521" s="29" t="s">
        <v>71</v>
      </c>
      <c r="Y521" s="26" t="s">
        <v>975</v>
      </c>
      <c r="Z521" s="38"/>
    </row>
    <row r="522" spans="1:26" ht="15.6" x14ac:dyDescent="0.3">
      <c r="A522" s="15" t="s">
        <v>986</v>
      </c>
      <c r="B522" s="16" t="s">
        <v>987</v>
      </c>
      <c r="C522" s="17" t="s">
        <v>69</v>
      </c>
      <c r="D522" s="18" t="s">
        <v>660</v>
      </c>
      <c r="E522" s="19" t="s">
        <v>661</v>
      </c>
      <c r="F522" s="112">
        <v>30</v>
      </c>
      <c r="G522" s="17"/>
      <c r="H522" s="16"/>
      <c r="I522" s="16"/>
      <c r="J522" s="16"/>
      <c r="K522" s="16"/>
      <c r="L522" s="16"/>
      <c r="M522" s="21"/>
      <c r="N522" s="16"/>
      <c r="O522" s="16"/>
      <c r="P522" s="22">
        <v>7.0000000000000007E-2</v>
      </c>
      <c r="Q522" s="16">
        <v>0.13</v>
      </c>
      <c r="R522" s="16">
        <v>0.5</v>
      </c>
      <c r="S522" s="16"/>
      <c r="T522" s="23"/>
      <c r="U522" s="23">
        <v>5</v>
      </c>
      <c r="V522" s="24" t="s">
        <v>163</v>
      </c>
      <c r="W522" s="18">
        <f t="shared" si="26"/>
        <v>2</v>
      </c>
      <c r="X522" s="25" t="s">
        <v>71</v>
      </c>
      <c r="Y522" s="26" t="s">
        <v>975</v>
      </c>
      <c r="Z522" s="38"/>
    </row>
    <row r="523" spans="1:26" ht="15.6" x14ac:dyDescent="0.3">
      <c r="A523" s="50" t="s">
        <v>988</v>
      </c>
      <c r="B523" s="16" t="s">
        <v>989</v>
      </c>
      <c r="C523" s="17" t="s">
        <v>69</v>
      </c>
      <c r="D523" s="18" t="s">
        <v>660</v>
      </c>
      <c r="E523" s="19" t="s">
        <v>661</v>
      </c>
      <c r="F523" s="112">
        <v>60</v>
      </c>
      <c r="G523" s="17"/>
      <c r="H523" s="16"/>
      <c r="I523" s="16"/>
      <c r="J523" s="16"/>
      <c r="K523" s="16"/>
      <c r="L523" s="16"/>
      <c r="M523" s="21"/>
      <c r="N523" s="16"/>
      <c r="O523" s="16"/>
      <c r="P523" s="16">
        <v>7.0000000000000007E-2</v>
      </c>
      <c r="Q523" s="31">
        <v>0.13</v>
      </c>
      <c r="R523" s="16">
        <v>0.5</v>
      </c>
      <c r="S523" s="16"/>
      <c r="T523" s="35"/>
      <c r="U523" s="35">
        <v>5</v>
      </c>
      <c r="V523" s="24" t="s">
        <v>163</v>
      </c>
      <c r="W523" s="18">
        <f t="shared" si="26"/>
        <v>4</v>
      </c>
      <c r="X523" s="25" t="s">
        <v>71</v>
      </c>
      <c r="Y523" s="26" t="s">
        <v>915</v>
      </c>
      <c r="Z523" s="38"/>
    </row>
    <row r="524" spans="1:26" ht="15.6" x14ac:dyDescent="0.3">
      <c r="A524" s="15" t="s">
        <v>990</v>
      </c>
      <c r="B524" s="16" t="s">
        <v>991</v>
      </c>
      <c r="C524" s="17" t="s">
        <v>69</v>
      </c>
      <c r="D524" s="18" t="s">
        <v>70</v>
      </c>
      <c r="E524" s="19" t="s">
        <v>246</v>
      </c>
      <c r="F524" s="17">
        <v>20</v>
      </c>
      <c r="G524" s="17"/>
      <c r="H524" s="16"/>
      <c r="I524" s="16"/>
      <c r="J524" s="16"/>
      <c r="K524" s="16"/>
      <c r="L524" s="16"/>
      <c r="M524" s="21"/>
      <c r="N524" s="16"/>
      <c r="O524" s="16"/>
      <c r="P524" s="16">
        <v>7.0000000000000007E-2</v>
      </c>
      <c r="Q524" s="31">
        <v>0.13</v>
      </c>
      <c r="R524" s="16">
        <v>0.5</v>
      </c>
      <c r="S524" s="16"/>
      <c r="T524" s="35"/>
      <c r="U524" s="35">
        <v>5</v>
      </c>
      <c r="V524" s="24" t="s">
        <v>163</v>
      </c>
      <c r="W524" s="18">
        <f t="shared" si="26"/>
        <v>1.3333333333333333</v>
      </c>
      <c r="X524" s="25" t="s">
        <v>71</v>
      </c>
      <c r="Y524" s="26" t="s">
        <v>915</v>
      </c>
      <c r="Z524" s="27"/>
    </row>
    <row r="525" spans="1:26" ht="15.6" x14ac:dyDescent="0.3">
      <c r="A525" s="50" t="s">
        <v>990</v>
      </c>
      <c r="B525" s="31" t="s">
        <v>991</v>
      </c>
      <c r="C525" s="24" t="s">
        <v>69</v>
      </c>
      <c r="D525" s="18" t="s">
        <v>660</v>
      </c>
      <c r="E525" s="19" t="s">
        <v>661</v>
      </c>
      <c r="F525" s="115">
        <v>37</v>
      </c>
      <c r="G525" s="24"/>
      <c r="H525" s="31"/>
      <c r="I525" s="31"/>
      <c r="J525" s="31"/>
      <c r="K525" s="31"/>
      <c r="L525" s="16"/>
      <c r="M525" s="21"/>
      <c r="N525" s="16"/>
      <c r="O525" s="31"/>
      <c r="P525" s="16">
        <v>7.0000000000000007E-2</v>
      </c>
      <c r="Q525" s="31">
        <v>0.13</v>
      </c>
      <c r="R525" s="34">
        <v>0.5</v>
      </c>
      <c r="S525" s="16"/>
      <c r="T525" s="35"/>
      <c r="U525" s="35">
        <v>5</v>
      </c>
      <c r="V525" s="24" t="s">
        <v>163</v>
      </c>
      <c r="W525" s="18">
        <f t="shared" si="26"/>
        <v>2.4666666666666668</v>
      </c>
      <c r="X525" s="25" t="s">
        <v>71</v>
      </c>
      <c r="Y525" s="26" t="s">
        <v>915</v>
      </c>
      <c r="Z525" s="27"/>
    </row>
    <row r="526" spans="1:26" ht="15.6" x14ac:dyDescent="0.3">
      <c r="A526" s="50" t="s">
        <v>992</v>
      </c>
      <c r="B526" s="16" t="s">
        <v>993</v>
      </c>
      <c r="C526" s="17" t="s">
        <v>69</v>
      </c>
      <c r="D526" s="19" t="s">
        <v>660</v>
      </c>
      <c r="E526" s="19" t="s">
        <v>661</v>
      </c>
      <c r="F526" s="112">
        <v>102</v>
      </c>
      <c r="G526" s="17"/>
      <c r="H526" s="16"/>
      <c r="I526" s="16"/>
      <c r="J526" s="16"/>
      <c r="K526" s="16"/>
      <c r="L526" s="16"/>
      <c r="M526" s="21"/>
      <c r="N526" s="16"/>
      <c r="O526" s="16"/>
      <c r="P526" s="22">
        <v>7.0000000000000007E-2</v>
      </c>
      <c r="Q526" s="16">
        <v>0.13</v>
      </c>
      <c r="R526" s="16">
        <v>0.5</v>
      </c>
      <c r="S526" s="16"/>
      <c r="T526" s="35"/>
      <c r="U526" s="120">
        <v>5</v>
      </c>
      <c r="V526" s="24" t="s">
        <v>163</v>
      </c>
      <c r="W526" s="18">
        <f t="shared" si="26"/>
        <v>6.8</v>
      </c>
      <c r="X526" s="25" t="s">
        <v>71</v>
      </c>
      <c r="Y526" s="26" t="s">
        <v>915</v>
      </c>
      <c r="Z526" s="38"/>
    </row>
    <row r="527" spans="1:26" ht="15.6" x14ac:dyDescent="0.3">
      <c r="A527" s="15" t="s">
        <v>994</v>
      </c>
      <c r="B527" s="67" t="s">
        <v>995</v>
      </c>
      <c r="C527" s="24" t="s">
        <v>69</v>
      </c>
      <c r="D527" s="18" t="s">
        <v>156</v>
      </c>
      <c r="E527" s="19" t="s">
        <v>157</v>
      </c>
      <c r="F527" s="24">
        <v>39</v>
      </c>
      <c r="G527" s="24"/>
      <c r="H527" s="31"/>
      <c r="I527" s="31"/>
      <c r="J527" s="16"/>
      <c r="K527" s="16"/>
      <c r="L527" s="16"/>
      <c r="M527" s="21"/>
      <c r="N527" s="16"/>
      <c r="O527" s="16"/>
      <c r="P527" s="16">
        <v>7.0000000000000007E-2</v>
      </c>
      <c r="Q527" s="31">
        <v>0.13</v>
      </c>
      <c r="R527" s="34">
        <v>0.5</v>
      </c>
      <c r="S527" s="16"/>
      <c r="T527" s="35"/>
      <c r="U527" s="35">
        <v>5</v>
      </c>
      <c r="V527" s="24" t="s">
        <v>117</v>
      </c>
      <c r="W527" s="18">
        <f t="shared" si="26"/>
        <v>2.6</v>
      </c>
      <c r="X527" s="25" t="s">
        <v>71</v>
      </c>
      <c r="Y527" s="26" t="s">
        <v>915</v>
      </c>
      <c r="Z527" s="38"/>
    </row>
    <row r="528" spans="1:26" ht="15.6" x14ac:dyDescent="0.3">
      <c r="A528" s="50" t="s">
        <v>994</v>
      </c>
      <c r="B528" s="31" t="s">
        <v>996</v>
      </c>
      <c r="C528" s="24" t="s">
        <v>69</v>
      </c>
      <c r="D528" s="18" t="s">
        <v>660</v>
      </c>
      <c r="E528" s="19" t="s">
        <v>661</v>
      </c>
      <c r="F528" s="115">
        <v>240</v>
      </c>
      <c r="G528" s="24"/>
      <c r="H528" s="31"/>
      <c r="I528" s="31"/>
      <c r="J528" s="31"/>
      <c r="K528" s="31"/>
      <c r="L528" s="16"/>
      <c r="M528" s="21"/>
      <c r="N528" s="16"/>
      <c r="O528" s="31"/>
      <c r="P528" s="16">
        <v>7.0000000000000007E-2</v>
      </c>
      <c r="Q528" s="31">
        <v>0.13</v>
      </c>
      <c r="R528" s="34">
        <v>0.5</v>
      </c>
      <c r="S528" s="16"/>
      <c r="T528" s="35"/>
      <c r="U528" s="35">
        <v>5</v>
      </c>
      <c r="V528" s="24" t="s">
        <v>163</v>
      </c>
      <c r="W528" s="18">
        <f t="shared" si="26"/>
        <v>16</v>
      </c>
      <c r="X528" s="25" t="s">
        <v>71</v>
      </c>
      <c r="Y528" s="55" t="s">
        <v>915</v>
      </c>
      <c r="Z528" s="27"/>
    </row>
    <row r="529" spans="1:26" ht="15.6" x14ac:dyDescent="0.3">
      <c r="A529" s="15" t="s">
        <v>997</v>
      </c>
      <c r="B529" s="36" t="s">
        <v>995</v>
      </c>
      <c r="C529" s="17" t="s">
        <v>69</v>
      </c>
      <c r="D529" s="18" t="s">
        <v>156</v>
      </c>
      <c r="E529" s="19" t="s">
        <v>157</v>
      </c>
      <c r="F529" s="20">
        <v>60</v>
      </c>
      <c r="G529" s="17"/>
      <c r="H529" s="16"/>
      <c r="I529" s="16"/>
      <c r="J529" s="16"/>
      <c r="K529" s="16"/>
      <c r="L529" s="16"/>
      <c r="M529" s="21"/>
      <c r="N529" s="16"/>
      <c r="O529" s="16"/>
      <c r="P529" s="22">
        <v>7.0000000000000007E-2</v>
      </c>
      <c r="Q529" s="31">
        <v>0.13</v>
      </c>
      <c r="R529" s="16">
        <v>0.5</v>
      </c>
      <c r="S529" s="16"/>
      <c r="T529" s="35"/>
      <c r="U529" s="35">
        <v>5</v>
      </c>
      <c r="V529" s="24" t="s">
        <v>117</v>
      </c>
      <c r="W529" s="18">
        <f t="shared" si="26"/>
        <v>4</v>
      </c>
      <c r="X529" s="25" t="s">
        <v>71</v>
      </c>
      <c r="Y529" s="26" t="s">
        <v>915</v>
      </c>
      <c r="Z529" s="27"/>
    </row>
    <row r="530" spans="1:26" ht="15.6" x14ac:dyDescent="0.3">
      <c r="A530" s="15" t="s">
        <v>998</v>
      </c>
      <c r="B530" s="16" t="s">
        <v>995</v>
      </c>
      <c r="C530" s="17" t="s">
        <v>69</v>
      </c>
      <c r="D530" s="18" t="s">
        <v>156</v>
      </c>
      <c r="E530" s="19" t="s">
        <v>157</v>
      </c>
      <c r="F530" s="20">
        <v>51</v>
      </c>
      <c r="G530" s="17"/>
      <c r="H530" s="16"/>
      <c r="I530" s="16"/>
      <c r="J530" s="16"/>
      <c r="K530" s="16"/>
      <c r="L530" s="16"/>
      <c r="M530" s="21"/>
      <c r="N530" s="16"/>
      <c r="O530" s="16"/>
      <c r="P530" s="22">
        <v>7.0000000000000007E-2</v>
      </c>
      <c r="Q530" s="31">
        <v>0.13</v>
      </c>
      <c r="R530" s="16">
        <v>0.5</v>
      </c>
      <c r="S530" s="16"/>
      <c r="T530" s="35"/>
      <c r="U530" s="35">
        <v>5</v>
      </c>
      <c r="V530" s="24" t="s">
        <v>117</v>
      </c>
      <c r="W530" s="18">
        <f t="shared" si="26"/>
        <v>3.4</v>
      </c>
      <c r="X530" s="25" t="s">
        <v>71</v>
      </c>
      <c r="Y530" s="26" t="s">
        <v>915</v>
      </c>
      <c r="Z530" s="27"/>
    </row>
    <row r="531" spans="1:26" ht="15.6" x14ac:dyDescent="0.3">
      <c r="A531" s="15" t="s">
        <v>999</v>
      </c>
      <c r="B531" s="16" t="s">
        <v>1000</v>
      </c>
      <c r="C531" s="17" t="s">
        <v>69</v>
      </c>
      <c r="D531" s="18" t="s">
        <v>660</v>
      </c>
      <c r="E531" s="19" t="s">
        <v>661</v>
      </c>
      <c r="F531" s="112">
        <v>30</v>
      </c>
      <c r="G531" s="17"/>
      <c r="H531" s="16"/>
      <c r="I531" s="16"/>
      <c r="J531" s="16"/>
      <c r="K531" s="16"/>
      <c r="L531" s="16"/>
      <c r="M531" s="21"/>
      <c r="N531" s="16"/>
      <c r="O531" s="16"/>
      <c r="P531" s="22">
        <v>7.0000000000000007E-2</v>
      </c>
      <c r="Q531" s="16">
        <v>0.13</v>
      </c>
      <c r="R531" s="16">
        <v>0.5</v>
      </c>
      <c r="S531" s="16"/>
      <c r="T531" s="23"/>
      <c r="U531" s="23">
        <v>5</v>
      </c>
      <c r="V531" s="24" t="s">
        <v>163</v>
      </c>
      <c r="W531" s="18">
        <f t="shared" si="26"/>
        <v>2</v>
      </c>
      <c r="X531" s="25" t="s">
        <v>71</v>
      </c>
      <c r="Y531" s="26" t="s">
        <v>915</v>
      </c>
      <c r="Z531" s="38"/>
    </row>
    <row r="532" spans="1:26" ht="15.6" x14ac:dyDescent="0.3">
      <c r="A532" s="50" t="s">
        <v>1001</v>
      </c>
      <c r="B532" s="67" t="s">
        <v>995</v>
      </c>
      <c r="C532" s="24" t="s">
        <v>69</v>
      </c>
      <c r="D532" s="18" t="s">
        <v>70</v>
      </c>
      <c r="E532" s="19" t="s">
        <v>246</v>
      </c>
      <c r="F532" s="24">
        <v>30</v>
      </c>
      <c r="G532" s="24"/>
      <c r="H532" s="31"/>
      <c r="I532" s="31"/>
      <c r="J532" s="16"/>
      <c r="K532" s="16"/>
      <c r="L532" s="16"/>
      <c r="M532" s="21"/>
      <c r="N532" s="16"/>
      <c r="O532" s="16"/>
      <c r="P532" s="16">
        <v>7.0000000000000007E-2</v>
      </c>
      <c r="Q532" s="31">
        <v>0.13</v>
      </c>
      <c r="R532" s="34">
        <v>0.5</v>
      </c>
      <c r="S532" s="16"/>
      <c r="T532" s="35"/>
      <c r="U532" s="35">
        <v>5</v>
      </c>
      <c r="V532" s="24" t="s">
        <v>859</v>
      </c>
      <c r="W532" s="18">
        <f t="shared" si="26"/>
        <v>2</v>
      </c>
      <c r="X532" s="25" t="s">
        <v>71</v>
      </c>
      <c r="Y532" s="26" t="s">
        <v>910</v>
      </c>
      <c r="Z532" s="38"/>
    </row>
    <row r="533" spans="1:26" ht="15.6" x14ac:dyDescent="0.3">
      <c r="A533" s="59" t="s">
        <v>1002</v>
      </c>
      <c r="B533" s="43"/>
      <c r="C533" s="41" t="s">
        <v>7</v>
      </c>
      <c r="D533" s="18" t="s">
        <v>143</v>
      </c>
      <c r="E533" s="28"/>
      <c r="F533" s="42">
        <v>6</v>
      </c>
      <c r="G533" s="41"/>
      <c r="H533" s="43"/>
      <c r="I533" s="43"/>
      <c r="J533" s="43"/>
      <c r="K533" s="43"/>
      <c r="L533" s="43"/>
      <c r="M533" s="44"/>
      <c r="N533" s="43"/>
      <c r="O533" s="43"/>
      <c r="P533" s="43"/>
      <c r="Q533" s="44"/>
      <c r="R533" s="43"/>
      <c r="S533" s="43"/>
      <c r="T533" s="45"/>
      <c r="U533" s="45"/>
      <c r="V533" s="24"/>
      <c r="W533" s="18"/>
      <c r="X533" s="25" t="s">
        <v>57</v>
      </c>
      <c r="Y533" s="82"/>
      <c r="Z533" s="27" t="s">
        <v>278</v>
      </c>
    </row>
    <row r="534" spans="1:26" ht="15.6" x14ac:dyDescent="0.3">
      <c r="A534" s="15" t="s">
        <v>1003</v>
      </c>
      <c r="B534" s="96" t="s">
        <v>1004</v>
      </c>
      <c r="C534" s="17" t="s">
        <v>7</v>
      </c>
      <c r="D534" s="19" t="s">
        <v>10</v>
      </c>
      <c r="E534" s="19"/>
      <c r="F534" s="20">
        <v>1</v>
      </c>
      <c r="G534" s="17"/>
      <c r="H534" s="16"/>
      <c r="I534" s="16"/>
      <c r="J534" s="16"/>
      <c r="K534" s="16"/>
      <c r="L534" s="16"/>
      <c r="M534" s="21"/>
      <c r="N534" s="16"/>
      <c r="O534" s="16"/>
      <c r="P534" s="22"/>
      <c r="Q534" s="21"/>
      <c r="R534" s="16"/>
      <c r="S534" s="16"/>
      <c r="T534" s="23"/>
      <c r="U534" s="23"/>
      <c r="V534" s="24"/>
      <c r="W534" s="18"/>
      <c r="X534" s="25" t="s">
        <v>9</v>
      </c>
      <c r="Y534" s="26"/>
      <c r="Z534" s="27"/>
    </row>
    <row r="535" spans="1:26" ht="15.6" x14ac:dyDescent="0.3">
      <c r="A535" s="50" t="s">
        <v>1005</v>
      </c>
      <c r="B535" s="16" t="s">
        <v>1006</v>
      </c>
      <c r="C535" s="17" t="s">
        <v>7</v>
      </c>
      <c r="D535" s="19" t="s">
        <v>10</v>
      </c>
      <c r="E535" s="19"/>
      <c r="F535" s="17">
        <v>2</v>
      </c>
      <c r="G535" s="17"/>
      <c r="H535" s="16"/>
      <c r="I535" s="16"/>
      <c r="J535" s="16"/>
      <c r="K535" s="16"/>
      <c r="L535" s="16"/>
      <c r="M535" s="21"/>
      <c r="N535" s="16"/>
      <c r="O535" s="16"/>
      <c r="P535" s="22"/>
      <c r="Q535" s="16"/>
      <c r="R535" s="16"/>
      <c r="S535" s="16"/>
      <c r="T535" s="23"/>
      <c r="U535" s="23"/>
      <c r="V535" s="24"/>
      <c r="W535" s="18"/>
      <c r="X535" s="25" t="s">
        <v>9</v>
      </c>
      <c r="Y535" s="26"/>
      <c r="Z535" s="27"/>
    </row>
    <row r="536" spans="1:26" ht="15.6" x14ac:dyDescent="0.3">
      <c r="A536" s="15" t="s">
        <v>1007</v>
      </c>
      <c r="B536" s="16" t="s">
        <v>1008</v>
      </c>
      <c r="C536" s="17" t="s">
        <v>7</v>
      </c>
      <c r="D536" s="18" t="s">
        <v>8</v>
      </c>
      <c r="E536" s="19"/>
      <c r="F536" s="20">
        <v>2</v>
      </c>
      <c r="G536" s="17"/>
      <c r="H536" s="16"/>
      <c r="I536" s="16"/>
      <c r="J536" s="16"/>
      <c r="K536" s="16"/>
      <c r="L536" s="16"/>
      <c r="M536" s="21"/>
      <c r="N536" s="16"/>
      <c r="O536" s="16"/>
      <c r="P536" s="22"/>
      <c r="Q536" s="16"/>
      <c r="R536" s="16"/>
      <c r="S536" s="16"/>
      <c r="T536" s="23"/>
      <c r="U536" s="23"/>
      <c r="V536" s="24"/>
      <c r="W536" s="18"/>
      <c r="X536" s="25" t="s">
        <v>9</v>
      </c>
      <c r="Y536" s="26"/>
      <c r="Z536" s="27"/>
    </row>
    <row r="537" spans="1:26" ht="15.6" x14ac:dyDescent="0.3">
      <c r="A537" s="15" t="s">
        <v>1009</v>
      </c>
      <c r="B537" s="16"/>
      <c r="C537" s="17" t="s">
        <v>7</v>
      </c>
      <c r="D537" s="19" t="s">
        <v>750</v>
      </c>
      <c r="E537" s="19">
        <v>1</v>
      </c>
      <c r="F537" s="17">
        <v>12</v>
      </c>
      <c r="G537" s="17"/>
      <c r="H537" s="16"/>
      <c r="I537" s="16"/>
      <c r="J537" s="16"/>
      <c r="K537" s="16"/>
      <c r="L537" s="16"/>
      <c r="M537" s="21"/>
      <c r="N537" s="16"/>
      <c r="O537" s="16"/>
      <c r="P537" s="22">
        <v>7.0000000000000007E-2</v>
      </c>
      <c r="Q537" s="21">
        <v>0.45</v>
      </c>
      <c r="R537" s="16">
        <v>0.5</v>
      </c>
      <c r="S537" s="16"/>
      <c r="T537" s="23"/>
      <c r="U537" s="23"/>
      <c r="V537" s="24" t="s">
        <v>1010</v>
      </c>
      <c r="W537" s="18">
        <f>F537/6</f>
        <v>2</v>
      </c>
      <c r="X537" s="25" t="s">
        <v>16</v>
      </c>
      <c r="Y537" s="26"/>
      <c r="Z537" s="38"/>
    </row>
    <row r="538" spans="1:26" ht="15.6" x14ac:dyDescent="0.3">
      <c r="A538" s="15" t="s">
        <v>1011</v>
      </c>
      <c r="B538" s="16"/>
      <c r="C538" s="24" t="s">
        <v>29</v>
      </c>
      <c r="D538" s="18"/>
      <c r="E538" s="19"/>
      <c r="F538" s="17">
        <v>45</v>
      </c>
      <c r="G538" s="17"/>
      <c r="H538" s="16">
        <v>3.5</v>
      </c>
      <c r="I538" s="16"/>
      <c r="J538" s="16"/>
      <c r="K538" s="16"/>
      <c r="L538" s="16"/>
      <c r="M538" s="21"/>
      <c r="N538" s="16">
        <f>F538*(H538+I538+J538+K538+L538+M538)</f>
        <v>157.5</v>
      </c>
      <c r="O538" s="16"/>
      <c r="P538" s="16"/>
      <c r="Q538" s="31"/>
      <c r="R538" s="34"/>
      <c r="S538" s="16">
        <f>H538+I538+J538+K538+L538+M538+O538+P538+Q538+R538</f>
        <v>3.5</v>
      </c>
      <c r="T538" s="23">
        <f>S538*2</f>
        <v>7</v>
      </c>
      <c r="U538" s="35">
        <v>7</v>
      </c>
      <c r="V538" s="24"/>
      <c r="W538" s="18"/>
      <c r="X538" s="25" t="s">
        <v>30</v>
      </c>
      <c r="Y538" s="26" t="s">
        <v>31</v>
      </c>
      <c r="Z538" s="27"/>
    </row>
    <row r="539" spans="1:26" ht="15.6" x14ac:dyDescent="0.3">
      <c r="A539" s="15" t="s">
        <v>1012</v>
      </c>
      <c r="B539" s="36" t="s">
        <v>1013</v>
      </c>
      <c r="C539" s="17" t="s">
        <v>7</v>
      </c>
      <c r="D539" s="18" t="s">
        <v>1014</v>
      </c>
      <c r="E539" s="19">
        <v>1</v>
      </c>
      <c r="F539" s="20">
        <v>45</v>
      </c>
      <c r="G539" s="17"/>
      <c r="H539" s="16"/>
      <c r="I539" s="16"/>
      <c r="J539" s="16"/>
      <c r="K539" s="16"/>
      <c r="L539" s="16"/>
      <c r="M539" s="21"/>
      <c r="N539" s="16"/>
      <c r="O539" s="16"/>
      <c r="P539" s="22">
        <v>7.0000000000000007E-2</v>
      </c>
      <c r="Q539" s="31">
        <v>0.13</v>
      </c>
      <c r="R539" s="16">
        <v>0.5</v>
      </c>
      <c r="S539" s="16"/>
      <c r="T539" s="35"/>
      <c r="U539" s="80"/>
      <c r="V539" s="24" t="s">
        <v>163</v>
      </c>
      <c r="W539" s="18">
        <f>F539/6</f>
        <v>7.5</v>
      </c>
      <c r="X539" s="25" t="s">
        <v>30</v>
      </c>
      <c r="Y539" s="26" t="s">
        <v>16</v>
      </c>
      <c r="Z539" s="27"/>
    </row>
    <row r="540" spans="1:26" ht="15.6" x14ac:dyDescent="0.3">
      <c r="A540" s="15" t="s">
        <v>1015</v>
      </c>
      <c r="B540" s="16" t="s">
        <v>1016</v>
      </c>
      <c r="C540" s="17" t="s">
        <v>15</v>
      </c>
      <c r="D540" s="19"/>
      <c r="E540" s="19">
        <v>2</v>
      </c>
      <c r="F540" s="17">
        <v>21</v>
      </c>
      <c r="G540" s="17">
        <v>21</v>
      </c>
      <c r="H540" s="16">
        <v>3.75</v>
      </c>
      <c r="I540" s="16"/>
      <c r="J540" s="16"/>
      <c r="K540" s="16">
        <v>0.18</v>
      </c>
      <c r="L540" s="16"/>
      <c r="M540" s="21">
        <v>0.26</v>
      </c>
      <c r="N540" s="16">
        <f>F540*(H540+I540+J540+K540+L540+M540)</f>
        <v>87.990000000000009</v>
      </c>
      <c r="O540" s="16"/>
      <c r="P540" s="22"/>
      <c r="Q540" s="31"/>
      <c r="R540" s="16">
        <v>0.5</v>
      </c>
      <c r="S540" s="16">
        <f>H540+I540+J540+K540+L540+M540+O540+P540+Q540+R540</f>
        <v>4.6900000000000004</v>
      </c>
      <c r="T540" s="23">
        <f>S540*3</f>
        <v>14.07</v>
      </c>
      <c r="U540" s="23">
        <v>14</v>
      </c>
      <c r="V540" s="24" t="s">
        <v>20</v>
      </c>
      <c r="W540" s="18">
        <f>F540/6</f>
        <v>3.5</v>
      </c>
      <c r="X540" s="25" t="s">
        <v>16</v>
      </c>
      <c r="Y540" s="26"/>
      <c r="Z540" s="27"/>
    </row>
    <row r="541" spans="1:26" ht="15.6" x14ac:dyDescent="0.3">
      <c r="A541" s="15" t="s">
        <v>1017</v>
      </c>
      <c r="B541" s="16" t="s">
        <v>1018</v>
      </c>
      <c r="C541" s="17" t="s">
        <v>7</v>
      </c>
      <c r="D541" s="18" t="s">
        <v>10</v>
      </c>
      <c r="E541" s="19"/>
      <c r="F541" s="17">
        <v>3</v>
      </c>
      <c r="G541" s="17"/>
      <c r="H541" s="16"/>
      <c r="I541" s="16"/>
      <c r="J541" s="16"/>
      <c r="K541" s="16"/>
      <c r="L541" s="16"/>
      <c r="M541" s="21"/>
      <c r="N541" s="16"/>
      <c r="O541" s="16"/>
      <c r="P541" s="22"/>
      <c r="Q541" s="31"/>
      <c r="R541" s="34"/>
      <c r="S541" s="16"/>
      <c r="T541" s="35"/>
      <c r="U541" s="35"/>
      <c r="V541" s="24"/>
      <c r="W541" s="18"/>
      <c r="X541" s="25" t="s">
        <v>9</v>
      </c>
      <c r="Y541" s="26"/>
      <c r="Z541" s="27"/>
    </row>
    <row r="542" spans="1:26" ht="15.6" x14ac:dyDescent="0.3">
      <c r="A542" s="15" t="s">
        <v>1019</v>
      </c>
      <c r="B542" s="16" t="s">
        <v>1020</v>
      </c>
      <c r="C542" s="17" t="s">
        <v>7</v>
      </c>
      <c r="D542" s="19" t="s">
        <v>3</v>
      </c>
      <c r="E542" s="19" t="s">
        <v>4</v>
      </c>
      <c r="F542" s="20">
        <v>7</v>
      </c>
      <c r="G542" s="17"/>
      <c r="H542" s="16"/>
      <c r="I542" s="16"/>
      <c r="J542" s="16"/>
      <c r="K542" s="16"/>
      <c r="L542" s="16"/>
      <c r="M542" s="21"/>
      <c r="N542" s="16"/>
      <c r="O542" s="16"/>
      <c r="P542" s="22"/>
      <c r="Q542" s="16"/>
      <c r="R542" s="16"/>
      <c r="S542" s="16"/>
      <c r="T542" s="23"/>
      <c r="U542" s="23"/>
      <c r="V542" s="24"/>
      <c r="W542" s="18"/>
      <c r="X542" s="25" t="s">
        <v>30</v>
      </c>
      <c r="Y542" s="26"/>
      <c r="Z542" s="27"/>
    </row>
    <row r="543" spans="1:26" ht="15.6" x14ac:dyDescent="0.3">
      <c r="A543" s="15" t="s">
        <v>1021</v>
      </c>
      <c r="B543" s="16" t="s">
        <v>1022</v>
      </c>
      <c r="C543" s="17" t="s">
        <v>171</v>
      </c>
      <c r="D543" s="18"/>
      <c r="E543" s="19">
        <v>1</v>
      </c>
      <c r="F543" s="20">
        <v>16</v>
      </c>
      <c r="G543" s="17">
        <v>16</v>
      </c>
      <c r="H543" s="16">
        <v>5.44</v>
      </c>
      <c r="I543" s="16"/>
      <c r="J543" s="16">
        <v>1.45</v>
      </c>
      <c r="K543" s="16">
        <v>0.21</v>
      </c>
      <c r="L543" s="16">
        <v>0.31</v>
      </c>
      <c r="M543" s="21">
        <v>1.1299999999999999</v>
      </c>
      <c r="N543" s="16">
        <f>F543*(H543+I543+J543+K543+L543+M543)</f>
        <v>136.63999999999999</v>
      </c>
      <c r="O543" s="16"/>
      <c r="P543" s="22"/>
      <c r="Q543" s="16"/>
      <c r="R543" s="31">
        <v>0.53</v>
      </c>
      <c r="S543" s="16">
        <f>H543+I543+J543+K543+L543+M543+O543+P543+Q543+R543</f>
        <v>9.0699999999999985</v>
      </c>
      <c r="T543" s="23">
        <f>S543*3</f>
        <v>27.209999999999994</v>
      </c>
      <c r="U543" s="23">
        <v>27</v>
      </c>
      <c r="V543" s="17" t="s">
        <v>42</v>
      </c>
      <c r="W543" s="18">
        <f>F543/4</f>
        <v>4</v>
      </c>
      <c r="X543" s="68" t="s">
        <v>172</v>
      </c>
      <c r="Y543" s="26"/>
      <c r="Z543" s="38" t="s">
        <v>149</v>
      </c>
    </row>
    <row r="544" spans="1:26" ht="15.6" x14ac:dyDescent="0.3">
      <c r="A544" s="15" t="s">
        <v>1023</v>
      </c>
      <c r="B544" s="16" t="s">
        <v>1024</v>
      </c>
      <c r="C544" s="17" t="s">
        <v>7</v>
      </c>
      <c r="D544" s="18" t="s">
        <v>3</v>
      </c>
      <c r="E544" s="19" t="s">
        <v>4</v>
      </c>
      <c r="F544" s="17">
        <v>5</v>
      </c>
      <c r="G544" s="17"/>
      <c r="H544" s="16"/>
      <c r="I544" s="16"/>
      <c r="J544" s="16"/>
      <c r="K544" s="16"/>
      <c r="L544" s="16"/>
      <c r="M544" s="21"/>
      <c r="N544" s="16"/>
      <c r="O544" s="16"/>
      <c r="P544" s="22"/>
      <c r="Q544" s="31"/>
      <c r="R544" s="31"/>
      <c r="S544" s="16"/>
      <c r="T544" s="23"/>
      <c r="U544" s="23"/>
      <c r="V544" s="24"/>
      <c r="W544" s="18"/>
      <c r="X544" s="25" t="s">
        <v>30</v>
      </c>
      <c r="Y544" s="26"/>
      <c r="Z544" s="27"/>
    </row>
    <row r="545" spans="1:26" ht="15.6" x14ac:dyDescent="0.3">
      <c r="A545" s="50" t="s">
        <v>1025</v>
      </c>
      <c r="B545" s="16" t="s">
        <v>1026</v>
      </c>
      <c r="C545" s="17" t="s">
        <v>115</v>
      </c>
      <c r="D545" s="18" t="s">
        <v>116</v>
      </c>
      <c r="E545" s="19">
        <v>3</v>
      </c>
      <c r="F545" s="20">
        <v>23</v>
      </c>
      <c r="G545" s="17"/>
      <c r="H545" s="16"/>
      <c r="I545" s="16"/>
      <c r="J545" s="16"/>
      <c r="K545" s="16"/>
      <c r="L545" s="16"/>
      <c r="M545" s="21"/>
      <c r="N545" s="16"/>
      <c r="O545" s="16"/>
      <c r="P545" s="22">
        <v>7.0000000000000007E-2</v>
      </c>
      <c r="Q545" s="35">
        <v>0.45</v>
      </c>
      <c r="R545" s="16">
        <v>0.5</v>
      </c>
      <c r="S545" s="16"/>
      <c r="T545" s="23"/>
      <c r="U545" s="23"/>
      <c r="V545" s="24" t="s">
        <v>20</v>
      </c>
      <c r="W545" s="18">
        <v>2</v>
      </c>
      <c r="X545" s="25" t="s">
        <v>16</v>
      </c>
      <c r="Y545" s="26"/>
      <c r="Z545" s="38"/>
    </row>
    <row r="546" spans="1:26" ht="15.6" x14ac:dyDescent="0.3">
      <c r="A546" s="59" t="s">
        <v>1027</v>
      </c>
      <c r="B546" s="43" t="s">
        <v>1028</v>
      </c>
      <c r="C546" s="41" t="s">
        <v>7</v>
      </c>
      <c r="D546" s="18" t="s">
        <v>143</v>
      </c>
      <c r="E546" s="19"/>
      <c r="F546" s="42">
        <v>9</v>
      </c>
      <c r="G546" s="41"/>
      <c r="H546" s="43"/>
      <c r="I546" s="43"/>
      <c r="J546" s="43"/>
      <c r="K546" s="43"/>
      <c r="L546" s="43"/>
      <c r="M546" s="44"/>
      <c r="N546" s="43"/>
      <c r="O546" s="43"/>
      <c r="P546" s="43"/>
      <c r="Q546" s="44"/>
      <c r="R546" s="43"/>
      <c r="S546" s="43"/>
      <c r="T546" s="45"/>
      <c r="U546" s="45"/>
      <c r="V546" s="24"/>
      <c r="W546" s="18"/>
      <c r="X546" s="25" t="s">
        <v>16</v>
      </c>
      <c r="Y546" s="55"/>
      <c r="Z546" s="27" t="s">
        <v>278</v>
      </c>
    </row>
    <row r="547" spans="1:26" ht="15.6" x14ac:dyDescent="0.3">
      <c r="A547" s="50" t="s">
        <v>1029</v>
      </c>
      <c r="B547" s="67" t="s">
        <v>1030</v>
      </c>
      <c r="C547" s="24" t="s">
        <v>7</v>
      </c>
      <c r="D547" s="18" t="s">
        <v>70</v>
      </c>
      <c r="E547" s="19" t="s">
        <v>246</v>
      </c>
      <c r="F547" s="24">
        <v>15</v>
      </c>
      <c r="G547" s="24"/>
      <c r="H547" s="31"/>
      <c r="I547" s="31"/>
      <c r="J547" s="16"/>
      <c r="K547" s="16"/>
      <c r="L547" s="16"/>
      <c r="M547" s="21"/>
      <c r="N547" s="16"/>
      <c r="O547" s="16"/>
      <c r="P547" s="16"/>
      <c r="Q547" s="31"/>
      <c r="R547" s="34"/>
      <c r="S547" s="16"/>
      <c r="T547" s="35"/>
      <c r="U547" s="35"/>
      <c r="V547" s="24"/>
      <c r="W547" s="18"/>
      <c r="X547" s="25" t="s">
        <v>249</v>
      </c>
      <c r="Y547" s="26" t="s">
        <v>16</v>
      </c>
      <c r="Z547" s="38"/>
    </row>
    <row r="548" spans="1:26" ht="15.6" x14ac:dyDescent="0.3">
      <c r="A548" s="15" t="s">
        <v>1031</v>
      </c>
      <c r="B548" s="16" t="s">
        <v>1032</v>
      </c>
      <c r="C548" s="17" t="s">
        <v>7</v>
      </c>
      <c r="D548" s="19" t="s">
        <v>10</v>
      </c>
      <c r="E548" s="19"/>
      <c r="F548" s="17">
        <v>1</v>
      </c>
      <c r="G548" s="17"/>
      <c r="H548" s="16"/>
      <c r="I548" s="16"/>
      <c r="J548" s="16"/>
      <c r="K548" s="16"/>
      <c r="L548" s="16"/>
      <c r="M548" s="21"/>
      <c r="N548" s="16"/>
      <c r="O548" s="16"/>
      <c r="P548" s="22"/>
      <c r="Q548" s="16"/>
      <c r="R548" s="16"/>
      <c r="S548" s="16"/>
      <c r="T548" s="23"/>
      <c r="U548" s="23"/>
      <c r="V548" s="24"/>
      <c r="W548" s="18"/>
      <c r="X548" s="25" t="s">
        <v>71</v>
      </c>
      <c r="Y548" s="26" t="s">
        <v>72</v>
      </c>
      <c r="Z548" s="27"/>
    </row>
    <row r="549" spans="1:26" ht="15.6" x14ac:dyDescent="0.3">
      <c r="A549" s="15" t="s">
        <v>1033</v>
      </c>
      <c r="B549" s="16" t="s">
        <v>1034</v>
      </c>
      <c r="C549" s="17" t="s">
        <v>7</v>
      </c>
      <c r="D549" s="18" t="s">
        <v>90</v>
      </c>
      <c r="E549" s="19"/>
      <c r="F549" s="17">
        <v>3</v>
      </c>
      <c r="G549" s="17"/>
      <c r="H549" s="16"/>
      <c r="I549" s="16"/>
      <c r="J549" s="16"/>
      <c r="K549" s="16"/>
      <c r="L549" s="16"/>
      <c r="M549" s="21"/>
      <c r="N549" s="16"/>
      <c r="O549" s="16"/>
      <c r="P549" s="22"/>
      <c r="Q549" s="16"/>
      <c r="R549" s="31"/>
      <c r="S549" s="16"/>
      <c r="T549" s="23"/>
      <c r="U549" s="23"/>
      <c r="V549" s="24"/>
      <c r="W549" s="18"/>
      <c r="X549" s="25" t="s">
        <v>172</v>
      </c>
      <c r="Y549" s="26"/>
      <c r="Z549" s="27"/>
    </row>
    <row r="550" spans="1:26" ht="15.6" x14ac:dyDescent="0.3">
      <c r="A550" s="15" t="s">
        <v>1035</v>
      </c>
      <c r="B550" s="16" t="s">
        <v>1036</v>
      </c>
      <c r="C550" s="24" t="s">
        <v>7</v>
      </c>
      <c r="D550" s="18" t="s">
        <v>10</v>
      </c>
      <c r="E550" s="19"/>
      <c r="F550" s="17">
        <v>29</v>
      </c>
      <c r="G550" s="17"/>
      <c r="H550" s="16"/>
      <c r="I550" s="16"/>
      <c r="J550" s="16"/>
      <c r="K550" s="16"/>
      <c r="L550" s="16"/>
      <c r="M550" s="21"/>
      <c r="N550" s="16"/>
      <c r="O550" s="16"/>
      <c r="P550" s="16"/>
      <c r="Q550" s="31"/>
      <c r="R550" s="34"/>
      <c r="S550" s="16"/>
      <c r="T550" s="35"/>
      <c r="U550" s="35"/>
      <c r="V550" s="24"/>
      <c r="W550" s="18"/>
      <c r="X550" s="25" t="s">
        <v>16</v>
      </c>
      <c r="Y550" s="26"/>
      <c r="Z550" s="38"/>
    </row>
    <row r="551" spans="1:26" ht="15.6" x14ac:dyDescent="0.3">
      <c r="A551" s="15" t="s">
        <v>1037</v>
      </c>
      <c r="B551" s="16" t="s">
        <v>1038</v>
      </c>
      <c r="C551" s="17" t="s">
        <v>36</v>
      </c>
      <c r="D551" s="19"/>
      <c r="E551" s="19">
        <v>2</v>
      </c>
      <c r="F551" s="20">
        <v>25</v>
      </c>
      <c r="G551" s="17" t="s">
        <v>148</v>
      </c>
      <c r="H551" s="16">
        <v>3.09</v>
      </c>
      <c r="I551" s="16"/>
      <c r="J551" s="16">
        <v>0.43</v>
      </c>
      <c r="K551" s="16">
        <v>0</v>
      </c>
      <c r="L551" s="16">
        <v>0.31</v>
      </c>
      <c r="M551" s="21">
        <v>0.2</v>
      </c>
      <c r="N551" s="16">
        <f>F551*(H551+I551+J551+K551+L551+M551)</f>
        <v>100.75</v>
      </c>
      <c r="O551" s="16"/>
      <c r="P551" s="22"/>
      <c r="Q551" s="16"/>
      <c r="R551" s="31">
        <v>0.53</v>
      </c>
      <c r="S551" s="16">
        <f>H551+I551+J551+K551+L551+M551+O551+P551+Q551+R551</f>
        <v>4.5600000000000005</v>
      </c>
      <c r="T551" s="23">
        <f>S551*3</f>
        <v>13.680000000000001</v>
      </c>
      <c r="U551" s="23">
        <v>14</v>
      </c>
      <c r="V551" s="24" t="s">
        <v>42</v>
      </c>
      <c r="W551" s="18">
        <f>F551/4</f>
        <v>6.25</v>
      </c>
      <c r="X551" s="25" t="s">
        <v>16</v>
      </c>
      <c r="Y551" s="26"/>
      <c r="Z551" s="38" t="s">
        <v>107</v>
      </c>
    </row>
    <row r="552" spans="1:26" ht="15.6" x14ac:dyDescent="0.3">
      <c r="A552" s="15" t="s">
        <v>1039</v>
      </c>
      <c r="B552" s="16" t="s">
        <v>1040</v>
      </c>
      <c r="C552" s="17" t="s">
        <v>36</v>
      </c>
      <c r="D552" s="19"/>
      <c r="E552" s="19">
        <v>2</v>
      </c>
      <c r="F552" s="20">
        <v>25</v>
      </c>
      <c r="G552" s="17" t="s">
        <v>148</v>
      </c>
      <c r="H552" s="16">
        <v>3.09</v>
      </c>
      <c r="I552" s="16"/>
      <c r="J552" s="16">
        <v>0.43</v>
      </c>
      <c r="K552" s="16">
        <v>0</v>
      </c>
      <c r="L552" s="16">
        <v>0.31</v>
      </c>
      <c r="M552" s="21">
        <v>0.2</v>
      </c>
      <c r="N552" s="16">
        <f>F552*(H552+I552+J552+K552+L552+M552)</f>
        <v>100.75</v>
      </c>
      <c r="O552" s="16"/>
      <c r="P552" s="22"/>
      <c r="Q552" s="16"/>
      <c r="R552" s="31">
        <v>0.53</v>
      </c>
      <c r="S552" s="16">
        <f>H552+I552+J552+K552+L552+M552+O552+P552+Q552+R552</f>
        <v>4.5600000000000005</v>
      </c>
      <c r="T552" s="23">
        <f>S552*3</f>
        <v>13.680000000000001</v>
      </c>
      <c r="U552" s="23">
        <v>14</v>
      </c>
      <c r="V552" s="24" t="s">
        <v>42</v>
      </c>
      <c r="W552" s="18">
        <f>F552/4</f>
        <v>6.25</v>
      </c>
      <c r="X552" s="25" t="s">
        <v>16</v>
      </c>
      <c r="Y552" s="26"/>
      <c r="Z552" s="38" t="s">
        <v>107</v>
      </c>
    </row>
    <row r="553" spans="1:26" ht="15.6" x14ac:dyDescent="0.3">
      <c r="A553" s="15" t="s">
        <v>1041</v>
      </c>
      <c r="B553" s="16" t="s">
        <v>1042</v>
      </c>
      <c r="C553" s="17" t="s">
        <v>36</v>
      </c>
      <c r="D553" s="19"/>
      <c r="E553" s="19">
        <v>2</v>
      </c>
      <c r="F553" s="20">
        <v>25</v>
      </c>
      <c r="G553" s="17" t="s">
        <v>148</v>
      </c>
      <c r="H553" s="16">
        <v>3.09</v>
      </c>
      <c r="I553" s="16"/>
      <c r="J553" s="16">
        <v>0.43</v>
      </c>
      <c r="K553" s="16">
        <v>0</v>
      </c>
      <c r="L553" s="16">
        <v>0.31</v>
      </c>
      <c r="M553" s="21">
        <v>0.2</v>
      </c>
      <c r="N553" s="16">
        <f>F553*(H553+I553+J553+K553+L553+M553)</f>
        <v>100.75</v>
      </c>
      <c r="O553" s="16"/>
      <c r="P553" s="22"/>
      <c r="Q553" s="16"/>
      <c r="R553" s="31">
        <v>0.53</v>
      </c>
      <c r="S553" s="16">
        <f>H553+I553+J553+K553+L553+M553+O553+P553+Q553+R553</f>
        <v>4.5600000000000005</v>
      </c>
      <c r="T553" s="23">
        <f>S553*3</f>
        <v>13.680000000000001</v>
      </c>
      <c r="U553" s="23">
        <v>14</v>
      </c>
      <c r="V553" s="24" t="s">
        <v>42</v>
      </c>
      <c r="W553" s="18">
        <f>F553/4</f>
        <v>6.25</v>
      </c>
      <c r="X553" s="25" t="s">
        <v>16</v>
      </c>
      <c r="Y553" s="26"/>
      <c r="Z553" s="38" t="s">
        <v>107</v>
      </c>
    </row>
    <row r="554" spans="1:26" ht="15.6" x14ac:dyDescent="0.3">
      <c r="A554" s="15" t="s">
        <v>1043</v>
      </c>
      <c r="B554" s="16" t="s">
        <v>1044</v>
      </c>
      <c r="C554" s="24" t="s">
        <v>7</v>
      </c>
      <c r="D554" s="18" t="s">
        <v>93</v>
      </c>
      <c r="E554" s="19"/>
      <c r="F554" s="17">
        <v>12</v>
      </c>
      <c r="G554" s="60"/>
      <c r="H554" s="16"/>
      <c r="I554" s="16"/>
      <c r="J554" s="16"/>
      <c r="K554" s="49"/>
      <c r="L554" s="16"/>
      <c r="M554" s="21"/>
      <c r="N554" s="16"/>
      <c r="O554" s="16"/>
      <c r="P554" s="16"/>
      <c r="Q554" s="31"/>
      <c r="R554" s="16"/>
      <c r="S554" s="16"/>
      <c r="T554" s="35"/>
      <c r="U554" s="35"/>
      <c r="V554" s="24"/>
      <c r="W554" s="18"/>
      <c r="X554" s="25" t="s">
        <v>16</v>
      </c>
      <c r="Y554" s="26"/>
      <c r="Z554" s="38"/>
    </row>
    <row r="555" spans="1:26" ht="15.6" x14ac:dyDescent="0.3">
      <c r="A555" s="59" t="s">
        <v>1043</v>
      </c>
      <c r="B555" s="43" t="s">
        <v>1045</v>
      </c>
      <c r="C555" s="41" t="s">
        <v>7</v>
      </c>
      <c r="D555" s="18" t="s">
        <v>10</v>
      </c>
      <c r="E555" s="28"/>
      <c r="F555" s="42">
        <v>6</v>
      </c>
      <c r="G555" s="41"/>
      <c r="H555" s="43"/>
      <c r="I555" s="43"/>
      <c r="J555" s="43"/>
      <c r="K555" s="43"/>
      <c r="L555" s="43"/>
      <c r="M555" s="44"/>
      <c r="N555" s="43"/>
      <c r="O555" s="43"/>
      <c r="P555" s="22"/>
      <c r="Q555" s="44"/>
      <c r="R555" s="43"/>
      <c r="S555" s="43"/>
      <c r="T555" s="45"/>
      <c r="U555" s="45"/>
      <c r="V555" s="24"/>
      <c r="W555" s="18"/>
      <c r="X555" s="25" t="s">
        <v>5</v>
      </c>
      <c r="Y555" s="25"/>
      <c r="Z555" s="27"/>
    </row>
    <row r="556" spans="1:26" ht="15.6" x14ac:dyDescent="0.3">
      <c r="A556" s="15" t="s">
        <v>1046</v>
      </c>
      <c r="B556" s="37" t="s">
        <v>1047</v>
      </c>
      <c r="C556" s="17" t="s">
        <v>2</v>
      </c>
      <c r="D556" s="19" t="s">
        <v>3</v>
      </c>
      <c r="E556" s="19" t="s">
        <v>4</v>
      </c>
      <c r="F556" s="20">
        <v>10</v>
      </c>
      <c r="G556" s="17"/>
      <c r="H556" s="16"/>
      <c r="I556" s="16"/>
      <c r="J556" s="16"/>
      <c r="K556" s="16"/>
      <c r="L556" s="16"/>
      <c r="M556" s="21"/>
      <c r="N556" s="16"/>
      <c r="O556" s="16"/>
      <c r="P556" s="22"/>
      <c r="Q556" s="21"/>
      <c r="R556" s="16"/>
      <c r="S556" s="16"/>
      <c r="T556" s="23"/>
      <c r="U556" s="23"/>
      <c r="V556" s="24"/>
      <c r="W556" s="18"/>
      <c r="X556" s="25" t="s">
        <v>5</v>
      </c>
      <c r="Y556" s="26"/>
      <c r="Z556" s="2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Morrical</dc:creator>
  <cp:lastModifiedBy>pam locker</cp:lastModifiedBy>
  <dcterms:created xsi:type="dcterms:W3CDTF">2026-04-17T03:31:19Z</dcterms:created>
  <dcterms:modified xsi:type="dcterms:W3CDTF">2026-04-20T19:07:29Z</dcterms:modified>
</cp:coreProperties>
</file>